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17"/>
  <workbookPr/>
  <mc:AlternateContent xmlns:mc="http://schemas.openxmlformats.org/markup-compatibility/2006">
    <mc:Choice Requires="x15">
      <x15ac:absPath xmlns:x15ac="http://schemas.microsoft.com/office/spreadsheetml/2010/11/ac" url="https://clearesultca.sharepoint.com/sites/SaskPowerCommercialEnergyOptimizationProgram/Shared Documents/Program Design/Prescriptive Offering/"/>
    </mc:Choice>
  </mc:AlternateContent>
  <xr:revisionPtr revIDLastSave="0" documentId="8_{A055C01C-7681-4827-8AE2-4E4533AA8A06}" xr6:coauthVersionLast="47" xr6:coauthVersionMax="47" xr10:uidLastSave="{00000000-0000-0000-0000-000000000000}"/>
  <bookViews>
    <workbookView xWindow="28680" yWindow="-3045" windowWidth="29040" windowHeight="15720" xr2:uid="{E85AFC1B-5C1D-4E92-BBD7-002300ADF437}"/>
  </bookViews>
  <sheets>
    <sheet name="Sheet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1" i="1" l="1"/>
  <c r="H10" i="1"/>
  <c r="H9" i="1"/>
  <c r="H16" i="1"/>
  <c r="H15" i="1"/>
  <c r="H14" i="1"/>
  <c r="H31" i="1"/>
  <c r="H30" i="1"/>
  <c r="H29" i="1"/>
  <c r="H28" i="1"/>
  <c r="H27" i="1"/>
  <c r="H26" i="1"/>
  <c r="H23" i="1"/>
  <c r="H22" i="1"/>
  <c r="H21" i="1"/>
  <c r="H20" i="1"/>
  <c r="H19" i="1"/>
  <c r="H35" i="1" l="1"/>
  <c r="H43" i="1"/>
  <c r="H48" i="1" s="1"/>
  <c r="H46" i="1" l="1"/>
  <c r="H50" i="1" s="1"/>
</calcChain>
</file>

<file path=xl/sharedStrings.xml><?xml version="1.0" encoding="utf-8"?>
<sst xmlns="http://schemas.openxmlformats.org/spreadsheetml/2006/main" count="90" uniqueCount="73">
  <si>
    <t>Version 1.0 - Prescriptive Incentive Services - Lighting Eligible Measures 
April, 2025</t>
  </si>
  <si>
    <r>
      <rPr>
        <b/>
        <sz val="12"/>
        <color rgb="FF000000"/>
        <rFont val="Avenir Next LT Pro"/>
      </rPr>
      <t xml:space="preserve">Instructions for Completing the Worksheet:
</t>
    </r>
    <r>
      <rPr>
        <sz val="11"/>
        <color rgb="FF000000"/>
        <rFont val="Avenir Next LT Pro"/>
      </rPr>
      <t xml:space="preserve">Ensure that your desired products are Design Lights Consortium (DLC) listed by visiting the DLC website (https://designlights.org/qpl). To calculate your Prescriptive Incentive, enter the number of units you’ll be installing in the 'Quantity' column. The 'Total Prescriptive Incentive' column will automatically update based on the number you enter. Be sure to include the model number and manufacturer details for each measure in the 'Model #' and 'Manufacturer' columns. At the bottom of the worksheet, you'll find the TOTAL PRESCRIPTIVE INCENTIVE REQUESTED, which sums up all incentives.
</t>
    </r>
    <r>
      <rPr>
        <sz val="10"/>
        <color rgb="FF000000"/>
        <rFont val="Avenir Next LT Pro"/>
      </rPr>
      <t xml:space="preserve">
</t>
    </r>
    <r>
      <rPr>
        <b/>
        <sz val="12"/>
        <color rgb="FF000000"/>
        <rFont val="Avenir Next LT Pro"/>
      </rPr>
      <t xml:space="preserve">Technology Requirements &amp; Participant Incentives
</t>
    </r>
    <r>
      <rPr>
        <sz val="11"/>
        <color rgb="FF000000"/>
        <rFont val="Avenir Next LT Pro"/>
      </rPr>
      <t xml:space="preserve">We want to make sure your technology meets all the necessary codes, standards, and regulations, including CSA/cUL and others that apply. It’s up to you, the applicant, to confirm that the technology is appropriately sized for its intended use and that the light levels in your energy-efficient design meet both the minimum requirements and the recommended levels for your space. Also, all products must be legally available for sale in Canada, and all lighting measures should be used indoors unless stated otherwise. Unless otherwise noted, all wattages listed on this worksheet are nominal.
</t>
    </r>
    <r>
      <rPr>
        <b/>
        <sz val="12"/>
        <color rgb="FF000000"/>
        <rFont val="Avenir Next LT Pro"/>
      </rPr>
      <t xml:space="preserve">Helpful Tips
</t>
    </r>
    <r>
      <rPr>
        <sz val="11"/>
        <color rgb="FF000000"/>
        <rFont val="Avenir Next LT Pro"/>
      </rPr>
      <t xml:space="preserve">To ensure everything goes smoothly, we recommend providing manufacturer technical specification sheets showing that your equipment meets the program requirements. You may need to share additional details about your project to complete your application.
</t>
    </r>
  </si>
  <si>
    <t>Link to Design Lights Consortium</t>
  </si>
  <si>
    <t>LED MEASURES</t>
  </si>
  <si>
    <t>INTEGRAL LED TROFFER &amp; LED LINEAR AMBIENT FIXTURE</t>
  </si>
  <si>
    <t>Manufacturer Name/Model #</t>
  </si>
  <si>
    <t xml:space="preserve">DLC Product ID # </t>
  </si>
  <si>
    <t>Quantity</t>
  </si>
  <si>
    <t>Incentive Amount</t>
  </si>
  <si>
    <t>Total Prescriptive Incentive</t>
  </si>
  <si>
    <r>
      <rPr>
        <b/>
        <sz val="9"/>
        <color rgb="FF000000"/>
        <rFont val="Avenir Next LT Pro"/>
      </rPr>
      <t>Eligibility:</t>
    </r>
    <r>
      <rPr>
        <sz val="9"/>
        <color rgb="FF000000"/>
        <rFont val="Avenir Next LT Pro"/>
      </rPr>
      <t xml:space="preserve">The product should fall under either the "Indoor Luminaires - Troffer" or "Indoor Luminaires - Linear Ambient" category on the Design Lights Consortium (DLC) list. Plus, it must be officially approved and included in the DLC Qualified Products List.
</t>
    </r>
  </si>
  <si>
    <t>2' x 2' LED troffer or
2' LED linear ambient fixture
≥ 2000 Lumens</t>
  </si>
  <si>
    <t>$6 per LED troffer or Linear Ambient Fixture</t>
  </si>
  <si>
    <t>1' x 4' LED troffer or 
4' LED linear ambient fixture
≥ 1500 Lumens</t>
  </si>
  <si>
    <t>$7 per LED troffer or Linear Ambient Fixture</t>
  </si>
  <si>
    <t>2' x 4' LED troffer or 
4' LED linear ambient fixture
≥ 3000 Lumens</t>
  </si>
  <si>
    <t>$12 per LED troffer or Linear Ambient Fixture</t>
  </si>
  <si>
    <t>INTEGRAL LED TROFFER &amp; LINEAR AMBIENT RETROFIT KITS</t>
  </si>
  <si>
    <r>
      <rPr>
        <b/>
        <sz val="9"/>
        <color rgb="FF000000"/>
        <rFont val="Avenir Next LT Pro"/>
      </rPr>
      <t xml:space="preserve">Eligibility: </t>
    </r>
    <r>
      <rPr>
        <sz val="9"/>
        <color rgb="FF000000"/>
        <rFont val="Avenir Next LT Pro"/>
      </rPr>
      <t xml:space="preserve">The product should be listed under either "Indoor Retrofit Kit - Troffer" or "Indoor Retrofit Kit - Linear Ambient" on the Design Lights Consortium (DLC) list. It must also be officially approved and included in the DLC Qualified Products List. When installing the retrofit kit, the original fluorescent ballast and lamp sockets will need to be removed. </t>
    </r>
  </si>
  <si>
    <t>2' x 2' LED troffer or 
2' LED linear ambient retrofit kit
≥ 2000 Lumens</t>
  </si>
  <si>
    <t>$8 per LED troffer or Linear Ambient Fixture</t>
  </si>
  <si>
    <t>1' x 4' LED troffer or 4' LED linear ambient retrofit kit 
≥ 1500 Lumens</t>
  </si>
  <si>
    <t>2' x 4' LED troffer or
4' LED linear ambient retrofit kit 
≥ 3000 Lumens</t>
  </si>
  <si>
    <t xml:space="preserve"> LED MEDIUM / HIGH BAY FIXTURE</t>
  </si>
  <si>
    <r>
      <rPr>
        <b/>
        <sz val="9"/>
        <rFont val="Avenir Next LT Pro"/>
        <family val="2"/>
      </rPr>
      <t>Eligibility:</t>
    </r>
    <r>
      <rPr>
        <sz val="9"/>
        <rFont val="Avenir Next LT Pro"/>
        <family val="2"/>
      </rPr>
      <t xml:space="preserve"> The Fixture must be listed and approved by the Design Light Consortium (DLC) and categorized as a High-bay Luminaires. 
Retrofit kits are not eligible.
</t>
    </r>
  </si>
  <si>
    <t xml:space="preserve">
≥ 10,000 Lumens &amp; &lt;105W
</t>
  </si>
  <si>
    <t>$36 per fixture</t>
  </si>
  <si>
    <t xml:space="preserve">
≥ 12,200 Lumens &amp; &lt;132W
</t>
  </si>
  <si>
    <t>$45 per fixture</t>
  </si>
  <si>
    <t xml:space="preserve">
≥ 15,500 Lumens &amp; &lt;178W
</t>
  </si>
  <si>
    <t>$55 per fixture</t>
  </si>
  <si>
    <t xml:space="preserve">
≥ 20,100 Lumens &amp; &lt;305W
</t>
  </si>
  <si>
    <t>$106 per fixture</t>
  </si>
  <si>
    <t xml:space="preserve">
≥ 34,700 Lumens &amp; ≥305W
</t>
  </si>
  <si>
    <t>$133 per fixture</t>
  </si>
  <si>
    <t xml:space="preserve"> EXTERIOR LIGHT FIXTURE</t>
  </si>
  <si>
    <r>
      <rPr>
        <b/>
        <sz val="9"/>
        <rFont val="Avenir Next LT Pro"/>
        <family val="2"/>
      </rPr>
      <t xml:space="preserve">Eligibility: </t>
    </r>
    <r>
      <rPr>
        <sz val="9"/>
        <rFont val="Avenir Next LT Pro"/>
        <family val="2"/>
      </rPr>
      <t xml:space="preserve">The Fixture must be listed and approved by the Design Light Consortium (DLC) and categorized 
as a exterior Luminaires. 
Interior luminaires are not eligible.
</t>
    </r>
  </si>
  <si>
    <t>LED fixture (≤30W)</t>
  </si>
  <si>
    <t>$16 per fixture</t>
  </si>
  <si>
    <t>LED fixture (&gt;30W to ≤60W)</t>
  </si>
  <si>
    <t>$35 per fixture</t>
  </si>
  <si>
    <t>LED fixture (&gt;60W to ≤120W)</t>
  </si>
  <si>
    <t>$50 per fixture</t>
  </si>
  <si>
    <t>LED fixture (&gt;120W to ≤200W)</t>
  </si>
  <si>
    <t>$73 per fixture</t>
  </si>
  <si>
    <t>LED fixture (&gt;200W to ≤300W)</t>
  </si>
  <si>
    <t>$48 per fixture</t>
  </si>
  <si>
    <t xml:space="preserve">
LED fixture (≤530W)
</t>
  </si>
  <si>
    <t>$184 per fixture</t>
  </si>
  <si>
    <r>
      <t xml:space="preserve">Note:  </t>
    </r>
    <r>
      <rPr>
        <sz val="8"/>
        <rFont val="Avenir Next LT Pro"/>
        <family val="2"/>
      </rPr>
      <t>The Eligible Measures Lists and Eligible Measures Worksheets are based on assumptions and are subject to change and incentive amounts do not include GST or other applicable taxes.</t>
    </r>
  </si>
  <si>
    <t>TOTAL PRESCRIPTIVE INCENTIVE REQUESTED:</t>
  </si>
  <si>
    <t>PROJECT COST BREAKDOWN</t>
  </si>
  <si>
    <t>Costs which are eligible to be included in determining applicable Participant Incentives must be costs of 3rd party suppliers directly related to the procurement and implementation of the Eligible Measures and are generally limited to the following:</t>
  </si>
  <si>
    <t>1. Estimated costs of the equipment purchased and installed</t>
  </si>
  <si>
    <t>2. Estimated costs of labour for the installation of the equipment by suppliers</t>
  </si>
  <si>
    <t>3. Estimated costs to dispose of or decommission the replaced equipment</t>
  </si>
  <si>
    <t>TOTAL ELIGIBLE COSTS FOR THE PROJECT:</t>
  </si>
  <si>
    <t>1.  Total Calculated Prescriptive Incentive</t>
  </si>
  <si>
    <t>2. Maximum Allowable Prescriptive Incentive (50% of Total Eligible Costs for the Project)</t>
  </si>
  <si>
    <t>3. Estimated Prescriptive Incentive Amount (based on lesser of 50% of Total Eligible Costs for the Project or Total Calculated Prescriptive Incentive)</t>
  </si>
  <si>
    <t>Name of Applicant:</t>
  </si>
  <si>
    <t>Company Name:</t>
  </si>
  <si>
    <t>Building Address:</t>
  </si>
  <si>
    <t>For clarity, costs which are not eligible to be included in Eligible Costs include:</t>
  </si>
  <si>
    <t>(i)  any costs that are not third party costs or that are internal costs of the Participant, including costs of the Participant’s labour, service, administration or overhead;</t>
  </si>
  <si>
    <t>(ii)  financing costs of the Participant;</t>
  </si>
  <si>
    <t>(iii)  related insurance costs of the Participant;</t>
  </si>
  <si>
    <t>(iv)  costs associated with post-installation maintenance or service contracts;</t>
  </si>
  <si>
    <t>(v)  costs of spare parts, spare equipment or other inventories;</t>
  </si>
  <si>
    <t>(vi)  purchase or lease of tools for installation of equipment;</t>
  </si>
  <si>
    <t>(vii)  GST</t>
  </si>
  <si>
    <r>
      <rPr>
        <b/>
        <sz val="10"/>
        <rFont val="Avenir Next LT Pro"/>
        <family val="2"/>
      </rPr>
      <t>Disclaimer:</t>
    </r>
    <r>
      <rPr>
        <sz val="10"/>
        <rFont val="Avenir Next LT Pro"/>
        <family val="2"/>
      </rPr>
      <t xml:space="preserve"> This worksheet is for informational purposes only and intended to serve as a tool to aid with the calculation of estimated Participant Incentive and savings values, all values are subject to final evaluation after installation. This worksheet and any values that are calculated using this worksheet, including any automatically populated values, are not intended to be final or binding and are subject to the terms and conditions of the applicable Program Requirements and/or Participant Agreement. SaskPower makes no guarantees, representations or warranties, express or implied, with respect to the accuracy, reliability, sufficiency, or completeness of this worksheet, including any results that may be obtained as a result of the use of the information provided herein, and expressly disclaims any and all liability associated therewith (whether arising under contract, common-law or equitable principles) and any express or implied warranties related to the use of this worksheet or its suitability for any particular purpose. SaskPower shall not be held liable for (and the Participant agrees to indemnify and hold harmless SaskPower against) any claims, actions, causes of action, demands, judgments, losses or damages whatsoever (including any direct, indirect, consequential, ‘lost profit’ damages or other damages), and any legal costs (including, without limitation, legal fees on a solicitor and own client basis) or other expenses arising out of or resulting from any inaccuracies, errors or omissions, use, misuse or reliance on the worksheet, whether in whole or in part. For greater certainty, this worksheet does not constitute ‘advice’ that should be relied upon. Participants are encouraged to obtain their own independent business, technical and legal advice prior to submitting an Application to the Program.</t>
    </r>
  </si>
  <si>
    <r>
      <rPr>
        <b/>
        <sz val="10"/>
        <rFont val="Avenir Next LT Pro"/>
        <family val="2"/>
      </rPr>
      <t>Disclaimer:</t>
    </r>
    <r>
      <rPr>
        <sz val="10"/>
        <rFont val="Avenir Next LT Pro"/>
        <family val="2"/>
      </rPr>
      <t xml:space="preserve"> This worksheet is for informational purposes only and intended to serve as a tool to aid with the calculation of estimated Participant Incentive and savings values, all values are subject to final evaluation after installation. This worksheet and any values that are calculated using this worksheet, including any automatically-populated values, are not intended to be final or binding and are subject to the terms and conditions of the applicable Program Requirements and/or Participant Agreement. SaskPower makes no guarantees, representations or warranties, express or implied, with respect to the accuracy, reliability, sufficiency, or completeness of this worksheet, including any results that may be obtained as a result of the use of the information provided herein, and expressly disclaims any and all liability associated therewith (whether arising under contract, common-law or equitable principles) and any express or implied warranties related to the use of this worksheet or its suitability for any particular purpose. SaskPower shall not be held liable for any claims, actions, causes of action, demands, judgments, losses or damages whatsoever (including any direct, indirect, consequential, ‘lost profit’ damages or other damages), and any legal costs or other expenses arising out of or resulting from any inaccuracies, errors or omissions, use, misuse or reliance on the worksheet, whether in whole or in part. For greater certainty, this worksheet does not constitute ‘advice’ that should be relied upon. Participants are encouraged to obtain their own independent business, technical and legal advice prior to submitting an Application to the Program.</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</si>
</sst>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
  </numFmts>
  <fonts count="27">
    <font>
      <sz val="11"/>
      <color theme="1"/>
      <name val="Aptos Narrow"/>
      <family val="2"/>
      <scheme val="minor"/>
    </font>
    <font>
      <sz val="11"/>
      <color theme="1"/>
      <name val="Aptos Narrow"/>
      <family val="2"/>
      <scheme val="minor"/>
    </font>
    <font>
      <sz val="10"/>
      <name val="Verdana"/>
      <family val="2"/>
    </font>
    <font>
      <u/>
      <sz val="11"/>
      <color theme="10"/>
      <name val="Aptos Narrow"/>
      <family val="2"/>
      <scheme val="minor"/>
    </font>
    <font>
      <sz val="14"/>
      <color rgb="FF000000"/>
      <name val="Avenir Next LT Pro"/>
      <family val="2"/>
    </font>
    <font>
      <b/>
      <sz val="12"/>
      <name val="Avenir Next LT Pro"/>
      <family val="2"/>
    </font>
    <font>
      <sz val="10"/>
      <name val="Avenir Next LT Pro"/>
      <family val="2"/>
    </font>
    <font>
      <sz val="12"/>
      <name val="Avenir Next LT Pro"/>
      <family val="2"/>
    </font>
    <font>
      <b/>
      <sz val="14"/>
      <color theme="0"/>
      <name val="Avenir Next LT Pro"/>
      <family val="2"/>
    </font>
    <font>
      <sz val="9"/>
      <name val="Avenir Next LT Pro"/>
      <family val="2"/>
    </font>
    <font>
      <u/>
      <sz val="10"/>
      <name val="Avenir Next LT Pro"/>
      <family val="2"/>
    </font>
    <font>
      <b/>
      <sz val="10"/>
      <name val="Avenir Next LT Pro"/>
      <family val="2"/>
    </font>
    <font>
      <b/>
      <sz val="8"/>
      <name val="Avenir Next LT Pro"/>
      <family val="2"/>
    </font>
    <font>
      <sz val="8"/>
      <name val="Avenir Next LT Pro"/>
      <family val="2"/>
    </font>
    <font>
      <b/>
      <sz val="10"/>
      <color theme="1"/>
      <name val="Avenir Next LT Pro"/>
      <family val="2"/>
    </font>
    <font>
      <b/>
      <sz val="9"/>
      <name val="Avenir Next LT Pro"/>
      <family val="2"/>
    </font>
    <font>
      <sz val="9"/>
      <color rgb="FF000000"/>
      <name val="Avenir Next LT Pro"/>
      <family val="2"/>
    </font>
    <font>
      <b/>
      <sz val="18"/>
      <color theme="5"/>
      <name val="Avenir Next LT Pro"/>
      <family val="2"/>
    </font>
    <font>
      <b/>
      <sz val="10"/>
      <color theme="5"/>
      <name val="Avenir Next LT Pro"/>
      <family val="2"/>
    </font>
    <font>
      <b/>
      <sz val="11"/>
      <name val="Avenir Next LT Pro"/>
      <family val="2"/>
    </font>
    <font>
      <b/>
      <u/>
      <sz val="14"/>
      <color theme="10"/>
      <name val="Aptos Narrow"/>
      <family val="2"/>
      <scheme val="minor"/>
    </font>
    <font>
      <b/>
      <u/>
      <sz val="18"/>
      <color theme="5"/>
      <name val="Aptos Narrow"/>
      <family val="2"/>
      <scheme val="minor"/>
    </font>
    <font>
      <b/>
      <sz val="12"/>
      <color rgb="FF000000"/>
      <name val="Avenir Next LT Pro"/>
    </font>
    <font>
      <sz val="11"/>
      <color rgb="FF000000"/>
      <name val="Avenir Next LT Pro"/>
    </font>
    <font>
      <sz val="10"/>
      <color rgb="FF000000"/>
      <name val="Avenir Next LT Pro"/>
    </font>
    <font>
      <b/>
      <sz val="9"/>
      <color rgb="FF000000"/>
      <name val="Avenir Next LT Pro"/>
    </font>
    <font>
      <sz val="9"/>
      <color rgb="FF000000"/>
      <name val="Avenir Next LT Pro"/>
    </font>
  </fonts>
  <fills count="3">
    <fill>
      <patternFill patternType="none"/>
    </fill>
    <fill>
      <patternFill patternType="gray125"/>
    </fill>
    <fill>
      <patternFill patternType="solid">
        <fgColor theme="1"/>
        <bgColor indexed="64"/>
      </patternFill>
    </fill>
  </fills>
  <borders count="17">
    <border>
      <left/>
      <right/>
      <top/>
      <bottom/>
      <diagonal/>
    </border>
    <border>
      <left/>
      <right style="medium">
        <color indexed="64"/>
      </right>
      <top style="medium">
        <color indexed="64"/>
      </top>
      <bottom style="medium">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bottom style="thin">
        <color indexed="64"/>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5">
    <xf numFmtId="0" fontId="0" fillId="0" borderId="0"/>
    <xf numFmtId="44" fontId="1" fillId="0" borderId="0" applyFont="0" applyFill="0" applyBorder="0" applyAlignment="0" applyProtection="0"/>
    <xf numFmtId="0" fontId="3" fillId="0" borderId="0" applyNumberFormat="0" applyFill="0" applyBorder="0" applyAlignment="0" applyProtection="0"/>
    <xf numFmtId="0" fontId="2" fillId="0" borderId="0"/>
    <xf numFmtId="44" fontId="2" fillId="0" borderId="0" applyFont="0" applyFill="0" applyBorder="0" applyAlignment="0" applyProtection="0"/>
  </cellStyleXfs>
  <cellXfs count="87">
    <xf numFmtId="0" fontId="0" fillId="0" borderId="0" xfId="0"/>
    <xf numFmtId="0" fontId="4" fillId="0" borderId="0" xfId="0" applyFont="1"/>
    <xf numFmtId="0" fontId="5" fillId="0" borderId="1" xfId="0" applyFont="1" applyBorder="1" applyAlignment="1">
      <alignment vertical="center" wrapText="1"/>
    </xf>
    <xf numFmtId="0" fontId="6" fillId="0" borderId="0" xfId="0" applyFont="1" applyAlignment="1">
      <alignment vertical="center"/>
    </xf>
    <xf numFmtId="0" fontId="9" fillId="0" borderId="5" xfId="0" applyFont="1" applyBorder="1" applyAlignment="1">
      <alignment vertical="center" wrapText="1"/>
    </xf>
    <xf numFmtId="0" fontId="10" fillId="0" borderId="6" xfId="2" applyFont="1" applyFill="1" applyBorder="1" applyAlignment="1" applyProtection="1">
      <alignment horizontal="left" vertical="center" wrapText="1"/>
    </xf>
    <xf numFmtId="0" fontId="10" fillId="0" borderId="4" xfId="2" applyFont="1" applyFill="1" applyBorder="1" applyAlignment="1" applyProtection="1">
      <alignment horizontal="left" vertical="center" wrapText="1"/>
    </xf>
    <xf numFmtId="0" fontId="10" fillId="0" borderId="1" xfId="2" applyFont="1" applyFill="1" applyBorder="1" applyAlignment="1" applyProtection="1">
      <alignment horizontal="left" vertical="center" wrapText="1"/>
    </xf>
    <xf numFmtId="0" fontId="11" fillId="0" borderId="7" xfId="0" applyFont="1" applyBorder="1" applyAlignment="1">
      <alignment horizontal="center" vertical="center" wrapText="1"/>
    </xf>
    <xf numFmtId="0" fontId="11" fillId="0" borderId="3" xfId="0" applyFont="1" applyBorder="1" applyAlignment="1">
      <alignment horizontal="center" vertical="center" wrapText="1"/>
    </xf>
    <xf numFmtId="0" fontId="9" fillId="0" borderId="3" xfId="0" applyFont="1" applyBorder="1" applyAlignment="1">
      <alignment horizontal="center" vertical="center" wrapText="1"/>
    </xf>
    <xf numFmtId="0" fontId="9" fillId="0" borderId="3" xfId="0" applyFont="1" applyBorder="1" applyAlignment="1" applyProtection="1">
      <alignment horizontal="center" vertical="center" wrapText="1"/>
      <protection locked="0"/>
    </xf>
    <xf numFmtId="3" fontId="9" fillId="0" borderId="3" xfId="0" applyNumberFormat="1" applyFont="1" applyBorder="1" applyAlignment="1" applyProtection="1">
      <alignment horizontal="center" vertical="center" wrapText="1"/>
      <protection locked="0"/>
    </xf>
    <xf numFmtId="164" fontId="9" fillId="0" borderId="3" xfId="0" applyNumberFormat="1" applyFont="1" applyBorder="1" applyAlignment="1">
      <alignment horizontal="center" vertical="center" wrapText="1"/>
    </xf>
    <xf numFmtId="0" fontId="9" fillId="0" borderId="6" xfId="0" applyFont="1" applyBorder="1" applyAlignment="1">
      <alignment vertical="center" wrapText="1"/>
    </xf>
    <xf numFmtId="0" fontId="12" fillId="0" borderId="0" xfId="0" applyFont="1" applyAlignment="1">
      <alignment horizontal="left" vertical="center" wrapText="1"/>
    </xf>
    <xf numFmtId="0" fontId="11" fillId="0" borderId="0" xfId="0" applyFont="1" applyAlignment="1">
      <alignment horizontal="center" vertical="center" wrapText="1"/>
    </xf>
    <xf numFmtId="0" fontId="14" fillId="0" borderId="0" xfId="0" applyFont="1" applyAlignment="1">
      <alignment horizontal="right" vertical="center" wrapText="1"/>
    </xf>
    <xf numFmtId="164" fontId="11" fillId="0" borderId="3" xfId="0" applyNumberFormat="1" applyFont="1" applyBorder="1" applyAlignment="1">
      <alignment horizontal="center" vertical="center" wrapText="1"/>
    </xf>
    <xf numFmtId="0" fontId="14" fillId="0" borderId="0" xfId="0" applyFont="1" applyAlignment="1">
      <alignment horizontal="center" vertical="center" wrapText="1"/>
    </xf>
    <xf numFmtId="164" fontId="11" fillId="0" borderId="0" xfId="0" applyNumberFormat="1" applyFont="1" applyAlignment="1">
      <alignment horizontal="center" vertical="center" wrapText="1"/>
    </xf>
    <xf numFmtId="0" fontId="15" fillId="0" borderId="0" xfId="3" applyFont="1" applyAlignment="1">
      <alignment horizontal="left" vertical="center"/>
    </xf>
    <xf numFmtId="0" fontId="9" fillId="0" borderId="0" xfId="3" applyFont="1" applyAlignment="1">
      <alignment vertical="center" wrapText="1"/>
    </xf>
    <xf numFmtId="44" fontId="9" fillId="0" borderId="0" xfId="4" applyFont="1" applyFill="1" applyBorder="1" applyAlignment="1" applyProtection="1">
      <alignment horizontal="center" vertical="center"/>
      <protection locked="0"/>
    </xf>
    <xf numFmtId="0" fontId="15" fillId="0" borderId="0" xfId="3" applyFont="1" applyAlignment="1">
      <alignment horizontal="right" vertical="center" wrapText="1"/>
    </xf>
    <xf numFmtId="44" fontId="15" fillId="0" borderId="0" xfId="4" applyFont="1" applyFill="1" applyBorder="1" applyAlignment="1" applyProtection="1">
      <alignment horizontal="center" vertical="center"/>
    </xf>
    <xf numFmtId="0" fontId="6" fillId="0" borderId="0" xfId="0" applyFont="1" applyAlignment="1">
      <alignment horizontal="center" vertical="center"/>
    </xf>
    <xf numFmtId="0" fontId="9" fillId="0" borderId="0" xfId="3" applyFont="1" applyAlignment="1">
      <alignment horizontal="left" vertical="center"/>
    </xf>
    <xf numFmtId="0" fontId="15" fillId="0" borderId="0" xfId="3" applyFont="1" applyAlignment="1">
      <alignment vertical="center"/>
    </xf>
    <xf numFmtId="0" fontId="9" fillId="0" borderId="0" xfId="3" applyFont="1" applyAlignment="1">
      <alignment vertical="center"/>
    </xf>
    <xf numFmtId="44" fontId="9" fillId="0" borderId="3" xfId="4" applyFont="1" applyFill="1" applyBorder="1" applyAlignment="1" applyProtection="1">
      <alignment horizontal="center" vertical="center"/>
    </xf>
    <xf numFmtId="0" fontId="9" fillId="0" borderId="0" xfId="3" applyFont="1" applyAlignment="1">
      <alignment horizontal="center" vertical="center"/>
    </xf>
    <xf numFmtId="44" fontId="15" fillId="0" borderId="3" xfId="3" applyNumberFormat="1" applyFont="1" applyBorder="1" applyAlignment="1">
      <alignment horizontal="center" vertical="center"/>
    </xf>
    <xf numFmtId="0" fontId="9" fillId="0" borderId="0" xfId="3" applyFont="1"/>
    <xf numFmtId="0" fontId="9" fillId="0" borderId="0" xfId="3" applyFont="1" applyAlignment="1" applyProtection="1">
      <alignment vertical="center"/>
      <protection locked="0"/>
    </xf>
    <xf numFmtId="0" fontId="9" fillId="0" borderId="0" xfId="0" applyFont="1" applyAlignment="1">
      <alignment vertical="center" wrapText="1"/>
    </xf>
    <xf numFmtId="0" fontId="10" fillId="0" borderId="0" xfId="2" applyFont="1" applyFill="1" applyBorder="1" applyAlignment="1" applyProtection="1">
      <alignment horizontal="left" vertical="center" wrapText="1"/>
    </xf>
    <xf numFmtId="0" fontId="9" fillId="0" borderId="0" xfId="0" applyFont="1" applyAlignment="1">
      <alignment horizontal="left" vertical="center" wrapText="1"/>
    </xf>
    <xf numFmtId="0" fontId="9" fillId="0" borderId="0" xfId="0" applyFont="1" applyAlignment="1">
      <alignment horizontal="center" vertical="center" wrapText="1"/>
    </xf>
    <xf numFmtId="0" fontId="9" fillId="0" borderId="0" xfId="0" applyFont="1" applyAlignment="1" applyProtection="1">
      <alignment horizontal="center" vertical="center" wrapText="1"/>
      <protection locked="0"/>
    </xf>
    <xf numFmtId="4" fontId="9" fillId="0" borderId="0" xfId="0" applyNumberFormat="1" applyFont="1" applyAlignment="1" applyProtection="1">
      <alignment horizontal="center" vertical="center" wrapText="1"/>
      <protection locked="0"/>
    </xf>
    <xf numFmtId="164" fontId="9" fillId="0" borderId="0" xfId="0" applyNumberFormat="1" applyFont="1" applyAlignment="1">
      <alignment horizontal="center" vertical="center" wrapText="1"/>
    </xf>
    <xf numFmtId="0" fontId="7" fillId="0" borderId="2" xfId="0" applyFont="1" applyBorder="1" applyAlignment="1">
      <alignment horizontal="left" vertical="center" wrapText="1"/>
    </xf>
    <xf numFmtId="0" fontId="20" fillId="0" borderId="2" xfId="2" applyFont="1" applyFill="1" applyBorder="1" applyAlignment="1">
      <alignment horizontal="left" vertical="center" wrapText="1"/>
    </xf>
    <xf numFmtId="0" fontId="7" fillId="0" borderId="14" xfId="0" applyFont="1" applyBorder="1" applyAlignment="1">
      <alignment horizontal="left" vertical="center" wrapText="1"/>
    </xf>
    <xf numFmtId="0" fontId="11" fillId="0" borderId="0" xfId="3" applyFont="1" applyAlignment="1">
      <alignment horizontal="right" vertical="center"/>
    </xf>
    <xf numFmtId="0" fontId="6" fillId="0" borderId="0" xfId="3" applyFont="1" applyAlignment="1">
      <alignment horizontal="right"/>
    </xf>
    <xf numFmtId="0" fontId="19" fillId="0" borderId="0" xfId="3" applyFont="1" applyAlignment="1">
      <alignment vertical="center"/>
    </xf>
    <xf numFmtId="44" fontId="9" fillId="0" borderId="1" xfId="4" applyFont="1" applyFill="1" applyBorder="1" applyAlignment="1" applyProtection="1">
      <alignment horizontal="center" vertical="center"/>
    </xf>
    <xf numFmtId="0" fontId="19" fillId="0" borderId="10" xfId="3" applyFont="1" applyBorder="1" applyAlignment="1">
      <alignment vertical="center"/>
    </xf>
    <xf numFmtId="0" fontId="9" fillId="0" borderId="4" xfId="3" applyFont="1" applyBorder="1" applyAlignment="1">
      <alignment vertical="center"/>
    </xf>
    <xf numFmtId="0" fontId="9" fillId="0" borderId="1" xfId="3" applyFont="1" applyBorder="1" applyAlignment="1">
      <alignment vertical="center"/>
    </xf>
    <xf numFmtId="0" fontId="19" fillId="0" borderId="10" xfId="3" applyFont="1" applyBorder="1" applyAlignment="1">
      <alignment horizontal="left" vertical="center"/>
    </xf>
    <xf numFmtId="0" fontId="9" fillId="0" borderId="4" xfId="3" applyFont="1" applyBorder="1" applyAlignment="1">
      <alignment horizontal="left" vertical="center"/>
    </xf>
    <xf numFmtId="0" fontId="9" fillId="0" borderId="1" xfId="3" applyFont="1" applyBorder="1" applyAlignment="1">
      <alignment horizontal="left" vertical="center"/>
    </xf>
    <xf numFmtId="44" fontId="6" fillId="0" borderId="15" xfId="1" applyFont="1" applyFill="1" applyBorder="1" applyAlignment="1" applyProtection="1">
      <alignment vertical="center" wrapText="1"/>
      <protection locked="0"/>
    </xf>
    <xf numFmtId="44" fontId="6" fillId="0" borderId="16" xfId="1" applyFont="1" applyFill="1" applyBorder="1" applyAlignment="1" applyProtection="1">
      <alignment vertical="center" wrapText="1"/>
      <protection locked="0"/>
    </xf>
    <xf numFmtId="44" fontId="15" fillId="0" borderId="3" xfId="4" applyFont="1" applyFill="1" applyBorder="1" applyAlignment="1" applyProtection="1">
      <alignment horizontal="center" vertical="center"/>
    </xf>
    <xf numFmtId="0" fontId="6" fillId="0" borderId="7" xfId="0" applyFont="1" applyBorder="1" applyAlignment="1" applyProtection="1">
      <alignment horizontal="center" vertical="center" wrapText="1"/>
      <protection locked="0"/>
    </xf>
    <xf numFmtId="0" fontId="6" fillId="0" borderId="3" xfId="0" applyFont="1" applyBorder="1" applyAlignment="1" applyProtection="1">
      <alignment horizontal="center" vertical="center" wrapText="1"/>
      <protection locked="0"/>
    </xf>
    <xf numFmtId="0" fontId="6" fillId="0" borderId="0" xfId="0" applyFont="1" applyAlignment="1">
      <alignment horizontal="left" vertical="top" wrapText="1"/>
    </xf>
    <xf numFmtId="0" fontId="9" fillId="0" borderId="11" xfId="3" applyFont="1" applyBorder="1" applyAlignment="1" applyProtection="1">
      <alignment horizontal="left" vertical="center"/>
      <protection locked="0"/>
    </xf>
    <xf numFmtId="0" fontId="9" fillId="0" borderId="7" xfId="0" applyFont="1" applyBorder="1" applyAlignment="1">
      <alignment horizontal="left" vertical="center" wrapText="1"/>
    </xf>
    <xf numFmtId="0" fontId="9" fillId="0" borderId="8" xfId="0" applyFont="1" applyBorder="1" applyAlignment="1">
      <alignment horizontal="left" vertical="center" wrapText="1"/>
    </xf>
    <xf numFmtId="0" fontId="9" fillId="0" borderId="9" xfId="0" applyFont="1" applyBorder="1" applyAlignment="1">
      <alignment horizontal="left" vertical="center" wrapText="1"/>
    </xf>
    <xf numFmtId="0" fontId="6" fillId="0" borderId="15" xfId="3" applyFont="1" applyBorder="1" applyAlignment="1">
      <alignment horizontal="left" vertical="center" wrapText="1"/>
    </xf>
    <xf numFmtId="0" fontId="12" fillId="0" borderId="0" xfId="0" applyFont="1" applyAlignment="1">
      <alignment horizontal="left" vertical="center" wrapText="1"/>
    </xf>
    <xf numFmtId="0" fontId="6" fillId="0" borderId="0" xfId="3" applyFont="1" applyAlignment="1">
      <alignment horizontal="left" vertical="center" wrapText="1"/>
    </xf>
    <xf numFmtId="0" fontId="11" fillId="0" borderId="0" xfId="3" applyFont="1" applyAlignment="1">
      <alignment horizontal="right" vertical="center" wrapText="1"/>
    </xf>
    <xf numFmtId="0" fontId="8" fillId="2" borderId="0" xfId="3" applyFont="1" applyFill="1" applyAlignment="1">
      <alignment horizontal="center" vertical="center"/>
    </xf>
    <xf numFmtId="0" fontId="14" fillId="0" borderId="10" xfId="0" applyFont="1" applyBorder="1" applyAlignment="1">
      <alignment horizontal="center" vertical="center" wrapText="1"/>
    </xf>
    <xf numFmtId="0" fontId="14" fillId="0" borderId="4" xfId="0" applyFont="1" applyBorder="1" applyAlignment="1">
      <alignment horizontal="center" vertical="center" wrapText="1"/>
    </xf>
    <xf numFmtId="0" fontId="14" fillId="0" borderId="1" xfId="0" applyFont="1" applyBorder="1" applyAlignment="1">
      <alignment horizontal="center" vertical="center" wrapText="1"/>
    </xf>
    <xf numFmtId="0" fontId="19" fillId="0" borderId="10" xfId="3" applyFont="1" applyBorder="1" applyAlignment="1">
      <alignment horizontal="left" vertical="center" wrapText="1"/>
    </xf>
    <xf numFmtId="0" fontId="19" fillId="0" borderId="4" xfId="3" applyFont="1" applyBorder="1" applyAlignment="1">
      <alignment horizontal="left" vertical="center" wrapText="1"/>
    </xf>
    <xf numFmtId="0" fontId="18" fillId="0" borderId="3" xfId="0" applyFont="1" applyBorder="1" applyAlignment="1">
      <alignment horizontal="center" vertical="center" wrapText="1"/>
    </xf>
    <xf numFmtId="0" fontId="5" fillId="0" borderId="0" xfId="0" applyFont="1" applyAlignment="1">
      <alignment horizontal="left" vertical="center" wrapText="1"/>
    </xf>
    <xf numFmtId="0" fontId="17" fillId="0" borderId="0" xfId="0" applyFont="1" applyAlignment="1">
      <alignment horizontal="left" vertical="center" wrapText="1"/>
    </xf>
    <xf numFmtId="0" fontId="24" fillId="0" borderId="5" xfId="0" applyFont="1" applyBorder="1" applyAlignment="1">
      <alignment horizontal="left" vertical="top" wrapText="1"/>
    </xf>
    <xf numFmtId="0" fontId="7" fillId="0" borderId="6" xfId="0" applyFont="1" applyBorder="1" applyAlignment="1">
      <alignment horizontal="left" vertical="top" wrapText="1"/>
    </xf>
    <xf numFmtId="0" fontId="7" fillId="0" borderId="12" xfId="0" applyFont="1" applyBorder="1" applyAlignment="1">
      <alignment horizontal="left" vertical="top" wrapText="1"/>
    </xf>
    <xf numFmtId="0" fontId="8" fillId="2" borderId="3" xfId="0" applyFont="1" applyFill="1" applyBorder="1" applyAlignment="1">
      <alignment horizontal="center" vertical="center" wrapText="1"/>
    </xf>
    <xf numFmtId="0" fontId="18" fillId="0" borderId="7" xfId="0" applyFont="1" applyBorder="1" applyAlignment="1">
      <alignment horizontal="center" vertical="center" wrapText="1"/>
    </xf>
    <xf numFmtId="0" fontId="26" fillId="0" borderId="7" xfId="0" applyFont="1" applyBorder="1" applyAlignment="1">
      <alignment horizontal="left" vertical="center" wrapText="1"/>
    </xf>
    <xf numFmtId="0" fontId="16" fillId="0" borderId="7" xfId="0" applyFont="1" applyBorder="1" applyAlignment="1">
      <alignment horizontal="left" vertical="center" wrapText="1"/>
    </xf>
    <xf numFmtId="0" fontId="21" fillId="0" borderId="13" xfId="2" applyFont="1" applyFill="1" applyBorder="1" applyAlignment="1">
      <alignment horizontal="left" wrapText="1"/>
    </xf>
    <xf numFmtId="0" fontId="21" fillId="0" borderId="2" xfId="2" applyFont="1" applyFill="1" applyBorder="1" applyAlignment="1">
      <alignment horizontal="left" wrapText="1"/>
    </xf>
  </cellXfs>
  <cellStyles count="5">
    <cellStyle name="Currency" xfId="1" builtinId="4"/>
    <cellStyle name="Currency 2" xfId="4" xr:uid="{1C979332-E60B-471C-9835-29A28C81C659}"/>
    <cellStyle name="Hyperlink" xfId="2" builtinId="8"/>
    <cellStyle name="Normal" xfId="0" builtinId="0"/>
    <cellStyle name="Normal 2" xfId="3" xr:uid="{F66E36A6-6F88-4BA7-BD0D-509FBE69FE0F}"/>
  </cellStyles>
  <dxfs count="0"/>
  <tableStyles count="0" defaultTableStyle="TableStyleMedium2" defaultPivotStyle="PivotStyleLight16"/>
  <colors>
    <mruColors>
      <color rgb="FFD7372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3</xdr:col>
      <xdr:colOff>85725</xdr:colOff>
      <xdr:row>41</xdr:row>
      <xdr:rowOff>0</xdr:rowOff>
    </xdr:from>
    <xdr:to>
      <xdr:col>7</xdr:col>
      <xdr:colOff>619125</xdr:colOff>
      <xdr:row>41</xdr:row>
      <xdr:rowOff>0</xdr:rowOff>
    </xdr:to>
    <xdr:sp macro="" textlink="">
      <xdr:nvSpPr>
        <xdr:cNvPr id="3" name="Text Box 36">
          <a:extLst>
            <a:ext uri="{FF2B5EF4-FFF2-40B4-BE49-F238E27FC236}">
              <a16:creationId xmlns:a16="http://schemas.microsoft.com/office/drawing/2014/main" id="{EE9F51CD-3F3D-48AC-8A62-1C231B21056F}"/>
            </a:ext>
          </a:extLst>
        </xdr:cNvPr>
        <xdr:cNvSpPr txBox="1">
          <a:spLocks noChangeArrowheads="1"/>
        </xdr:cNvSpPr>
      </xdr:nvSpPr>
      <xdr:spPr bwMode="auto">
        <a:xfrm>
          <a:off x="4219575" y="50130075"/>
          <a:ext cx="6629400" cy="0"/>
        </a:xfrm>
        <a:prstGeom prst="rect">
          <a:avLst/>
        </a:prstGeom>
        <a:noFill/>
        <a:ln w="9525">
          <a:noFill/>
          <a:miter lim="800000"/>
          <a:headEnd/>
          <a:tailEnd/>
        </a:ln>
      </xdr:spPr>
      <xdr:txBody>
        <a:bodyPr vertOverflow="clip" wrap="square" lIns="91440" tIns="45720" rIns="91440" bIns="45720" anchor="t" upright="1"/>
        <a:lstStyle/>
        <a:p>
          <a:pPr algn="ctr" rtl="0">
            <a:defRPr sz="1000"/>
          </a:pPr>
          <a:r>
            <a:rPr lang="en-US" sz="1200" b="0" i="0" u="none" strike="noStrike" baseline="0">
              <a:solidFill>
                <a:srgbClr val="000000"/>
              </a:solidFill>
              <a:latin typeface="Arial Black"/>
            </a:rPr>
            <a:t>Lighting System Worksheet</a:t>
          </a:r>
        </a:p>
        <a:p>
          <a:pPr algn="ctr" rtl="0">
            <a:defRPr sz="1000"/>
          </a:pPr>
          <a:endParaRPr lang="en-US" sz="1200" b="0" i="0" u="none" strike="noStrike" baseline="0">
            <a:solidFill>
              <a:srgbClr val="000000"/>
            </a:solidFill>
            <a:latin typeface="Arial Black"/>
          </a:endParaRPr>
        </a:p>
      </xdr:txBody>
    </xdr:sp>
    <xdr:clientData/>
  </xdr:twoCellAnchor>
  <xdr:twoCellAnchor editAs="oneCell">
    <xdr:from>
      <xdr:col>1</xdr:col>
      <xdr:colOff>152400</xdr:colOff>
      <xdr:row>0</xdr:row>
      <xdr:rowOff>85725</xdr:rowOff>
    </xdr:from>
    <xdr:to>
      <xdr:col>1</xdr:col>
      <xdr:colOff>2571750</xdr:colOff>
      <xdr:row>0</xdr:row>
      <xdr:rowOff>816109</xdr:rowOff>
    </xdr:to>
    <xdr:pic>
      <xdr:nvPicPr>
        <xdr:cNvPr id="5" name="Picture 4" descr="SaskPower">
          <a:extLst>
            <a:ext uri="{FF2B5EF4-FFF2-40B4-BE49-F238E27FC236}">
              <a16:creationId xmlns:a16="http://schemas.microsoft.com/office/drawing/2014/main" id="{D5F867D9-0D74-2098-BBC5-47BD87810ED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7175" y="85725"/>
          <a:ext cx="2419350" cy="73038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designlights.org/qp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EE8010-AF13-467C-AB8E-1F497AB8621E}">
  <dimension ref="B1:XFC94"/>
  <sheetViews>
    <sheetView tabSelected="1" topLeftCell="A3" workbookViewId="0">
      <selection activeCell="F9" sqref="F9"/>
    </sheetView>
  </sheetViews>
  <sheetFormatPr defaultColWidth="0" defaultRowHeight="12.95"/>
  <cols>
    <col min="1" max="1" width="1.5703125" style="3" customWidth="1"/>
    <col min="2" max="2" width="40" style="3" customWidth="1"/>
    <col min="3" max="3" width="24.7109375" style="26" customWidth="1"/>
    <col min="4" max="5" width="32.28515625" style="3" customWidth="1"/>
    <col min="6" max="6" width="11.7109375" style="3" customWidth="1"/>
    <col min="7" max="7" width="15.140625" style="3" customWidth="1"/>
    <col min="8" max="8" width="20" style="3" customWidth="1"/>
    <col min="9" max="16366" width="0" style="3" hidden="1"/>
    <col min="16367" max="16383" width="12.5703125" style="3" hidden="1"/>
    <col min="16384" max="16384" width="1.5703125" style="3" customWidth="1"/>
  </cols>
  <sheetData>
    <row r="1" spans="2:11" ht="68.25" customHeight="1" thickBot="1">
      <c r="B1" s="1"/>
      <c r="C1" s="76"/>
      <c r="D1" s="76"/>
      <c r="E1" s="76"/>
      <c r="F1" s="76"/>
      <c r="G1" s="76"/>
      <c r="H1" s="76"/>
      <c r="I1" s="2"/>
    </row>
    <row r="2" spans="2:11" ht="56.1" customHeight="1" thickBot="1">
      <c r="B2" s="77" t="s">
        <v>0</v>
      </c>
      <c r="C2" s="77"/>
      <c r="D2" s="77"/>
      <c r="E2" s="77"/>
      <c r="F2" s="77"/>
      <c r="G2" s="77"/>
      <c r="H2" s="77"/>
      <c r="I2" s="77"/>
      <c r="J2" s="77"/>
      <c r="K2" s="77"/>
    </row>
    <row r="3" spans="2:11" ht="236.25" customHeight="1">
      <c r="B3" s="78" t="s">
        <v>1</v>
      </c>
      <c r="C3" s="79"/>
      <c r="D3" s="79"/>
      <c r="E3" s="79"/>
      <c r="F3" s="79"/>
      <c r="G3" s="79"/>
      <c r="H3" s="80"/>
    </row>
    <row r="4" spans="2:11" ht="30" customHeight="1" thickBot="1">
      <c r="B4" s="85" t="s">
        <v>2</v>
      </c>
      <c r="C4" s="86"/>
      <c r="D4" s="42"/>
      <c r="E4" s="42"/>
      <c r="F4" s="42"/>
      <c r="G4" s="42"/>
      <c r="H4" s="44"/>
    </row>
    <row r="5" spans="2:11" ht="23.45" customHeight="1" thickBot="1">
      <c r="B5" s="43"/>
      <c r="C5" s="42"/>
      <c r="D5" s="42"/>
      <c r="E5" s="42"/>
      <c r="F5" s="42"/>
      <c r="G5" s="42"/>
      <c r="H5" s="42"/>
    </row>
    <row r="6" spans="2:11" ht="18.600000000000001" thickBot="1">
      <c r="B6" s="81" t="s">
        <v>3</v>
      </c>
      <c r="C6" s="81"/>
      <c r="D6" s="81"/>
      <c r="E6" s="81"/>
      <c r="F6" s="81"/>
      <c r="G6" s="81"/>
      <c r="H6" s="81"/>
    </row>
    <row r="7" spans="2:11" ht="13.5" customHeight="1" thickBot="1">
      <c r="B7" s="4"/>
      <c r="C7" s="5"/>
      <c r="D7" s="5"/>
      <c r="E7" s="5"/>
      <c r="F7" s="6"/>
      <c r="G7" s="6"/>
      <c r="H7" s="7"/>
    </row>
    <row r="8" spans="2:11" ht="28.5" customHeight="1" thickBot="1">
      <c r="B8" s="82" t="s">
        <v>4</v>
      </c>
      <c r="C8" s="82"/>
      <c r="D8" s="8" t="s">
        <v>5</v>
      </c>
      <c r="E8" s="8" t="s">
        <v>6</v>
      </c>
      <c r="F8" s="9" t="s">
        <v>7</v>
      </c>
      <c r="G8" s="9" t="s">
        <v>8</v>
      </c>
      <c r="H8" s="9" t="s">
        <v>9</v>
      </c>
    </row>
    <row r="9" spans="2:11" ht="45.6" customHeight="1">
      <c r="B9" s="84" t="s">
        <v>10</v>
      </c>
      <c r="C9" s="10" t="s">
        <v>11</v>
      </c>
      <c r="D9" s="11"/>
      <c r="E9" s="11"/>
      <c r="F9" s="12"/>
      <c r="G9" s="10" t="s">
        <v>12</v>
      </c>
      <c r="H9" s="13">
        <f>6*F9</f>
        <v>0</v>
      </c>
    </row>
    <row r="10" spans="2:11" ht="45" customHeight="1" thickBot="1">
      <c r="B10" s="63"/>
      <c r="C10" s="10" t="s">
        <v>13</v>
      </c>
      <c r="D10" s="11"/>
      <c r="E10" s="11"/>
      <c r="F10" s="12"/>
      <c r="G10" s="10" t="s">
        <v>14</v>
      </c>
      <c r="H10" s="13">
        <f>7*F10</f>
        <v>0</v>
      </c>
    </row>
    <row r="11" spans="2:11" ht="45" customHeight="1" thickBot="1">
      <c r="B11" s="64"/>
      <c r="C11" s="10" t="s">
        <v>15</v>
      </c>
      <c r="D11" s="11"/>
      <c r="E11" s="11"/>
      <c r="F11" s="12"/>
      <c r="G11" s="10" t="s">
        <v>16</v>
      </c>
      <c r="H11" s="13">
        <f>12*F11</f>
        <v>0</v>
      </c>
    </row>
    <row r="12" spans="2:11" ht="28.5" customHeight="1" thickBot="1">
      <c r="B12" s="14"/>
      <c r="C12" s="5"/>
      <c r="D12" s="5"/>
      <c r="E12" s="5"/>
      <c r="F12" s="6"/>
      <c r="G12" s="6"/>
      <c r="H12" s="6"/>
    </row>
    <row r="13" spans="2:11" ht="29.1" customHeight="1" thickBot="1">
      <c r="B13" s="82" t="s">
        <v>17</v>
      </c>
      <c r="C13" s="82"/>
      <c r="D13" s="8" t="s">
        <v>5</v>
      </c>
      <c r="E13" s="8" t="s">
        <v>6</v>
      </c>
      <c r="F13" s="9" t="s">
        <v>7</v>
      </c>
      <c r="G13" s="9" t="s">
        <v>8</v>
      </c>
      <c r="H13" s="9" t="s">
        <v>9</v>
      </c>
    </row>
    <row r="14" spans="2:11" ht="52.5" customHeight="1" thickBot="1">
      <c r="B14" s="83" t="s">
        <v>18</v>
      </c>
      <c r="C14" s="10" t="s">
        <v>19</v>
      </c>
      <c r="D14" s="11"/>
      <c r="E14" s="11"/>
      <c r="F14" s="12"/>
      <c r="G14" s="10" t="s">
        <v>20</v>
      </c>
      <c r="H14" s="13">
        <f>8*F14</f>
        <v>0</v>
      </c>
    </row>
    <row r="15" spans="2:11" ht="41.25" customHeight="1" thickBot="1">
      <c r="B15" s="63"/>
      <c r="C15" s="10" t="s">
        <v>21</v>
      </c>
      <c r="D15" s="11"/>
      <c r="E15" s="11"/>
      <c r="F15" s="12"/>
      <c r="G15" s="10" t="s">
        <v>16</v>
      </c>
      <c r="H15" s="13">
        <f>12*F15</f>
        <v>0</v>
      </c>
    </row>
    <row r="16" spans="2:11" ht="53.25" customHeight="1">
      <c r="B16" s="64"/>
      <c r="C16" s="10" t="s">
        <v>22</v>
      </c>
      <c r="D16" s="11"/>
      <c r="E16" s="11"/>
      <c r="F16" s="12"/>
      <c r="G16" s="10" t="s">
        <v>20</v>
      </c>
      <c r="H16" s="13">
        <f>8*F16</f>
        <v>0</v>
      </c>
    </row>
    <row r="17" spans="2:8" ht="28.5" customHeight="1" thickBot="1">
      <c r="B17" s="35"/>
      <c r="C17" s="36"/>
      <c r="D17" s="36"/>
      <c r="E17" s="36"/>
      <c r="F17" s="35"/>
      <c r="G17" s="35"/>
      <c r="H17" s="35"/>
    </row>
    <row r="18" spans="2:8" ht="29.45" customHeight="1" thickBot="1">
      <c r="B18" s="75" t="s">
        <v>23</v>
      </c>
      <c r="C18" s="75"/>
      <c r="D18" s="9" t="s">
        <v>5</v>
      </c>
      <c r="E18" s="9" t="s">
        <v>6</v>
      </c>
      <c r="F18" s="9" t="s">
        <v>7</v>
      </c>
      <c r="G18" s="9" t="s">
        <v>8</v>
      </c>
      <c r="H18" s="9" t="s">
        <v>9</v>
      </c>
    </row>
    <row r="19" spans="2:8" ht="45" customHeight="1" thickBot="1">
      <c r="B19" s="62" t="s">
        <v>24</v>
      </c>
      <c r="C19" s="10" t="s">
        <v>25</v>
      </c>
      <c r="D19" s="11"/>
      <c r="E19" s="11"/>
      <c r="F19" s="12"/>
      <c r="G19" s="10" t="s">
        <v>26</v>
      </c>
      <c r="H19" s="13">
        <f>36*F19</f>
        <v>0</v>
      </c>
    </row>
    <row r="20" spans="2:8" ht="45" customHeight="1" thickBot="1">
      <c r="B20" s="63"/>
      <c r="C20" s="10" t="s">
        <v>27</v>
      </c>
      <c r="D20" s="11"/>
      <c r="E20" s="11"/>
      <c r="F20" s="12"/>
      <c r="G20" s="10" t="s">
        <v>28</v>
      </c>
      <c r="H20" s="13">
        <f>45*F20</f>
        <v>0</v>
      </c>
    </row>
    <row r="21" spans="2:8" ht="45" customHeight="1" thickBot="1">
      <c r="B21" s="63"/>
      <c r="C21" s="10" t="s">
        <v>29</v>
      </c>
      <c r="D21" s="11"/>
      <c r="E21" s="11"/>
      <c r="F21" s="12"/>
      <c r="G21" s="10" t="s">
        <v>30</v>
      </c>
      <c r="H21" s="13">
        <f>55*F21</f>
        <v>0</v>
      </c>
    </row>
    <row r="22" spans="2:8" ht="45" customHeight="1">
      <c r="B22" s="63"/>
      <c r="C22" s="10" t="s">
        <v>31</v>
      </c>
      <c r="D22" s="11"/>
      <c r="E22" s="11"/>
      <c r="F22" s="12"/>
      <c r="G22" s="10" t="s">
        <v>32</v>
      </c>
      <c r="H22" s="13">
        <f>106*F22</f>
        <v>0</v>
      </c>
    </row>
    <row r="23" spans="2:8" ht="42.75" customHeight="1" thickBot="1">
      <c r="B23" s="64"/>
      <c r="C23" s="10" t="s">
        <v>33</v>
      </c>
      <c r="D23" s="11"/>
      <c r="E23" s="11"/>
      <c r="F23" s="12"/>
      <c r="G23" s="10" t="s">
        <v>34</v>
      </c>
      <c r="H23" s="13">
        <f>133*F23</f>
        <v>0</v>
      </c>
    </row>
    <row r="24" spans="2:8" ht="28.5" customHeight="1" thickBot="1">
      <c r="B24" s="35"/>
      <c r="C24" s="36"/>
      <c r="D24" s="36"/>
      <c r="E24" s="36"/>
      <c r="F24" s="35"/>
      <c r="G24" s="35"/>
      <c r="H24" s="35"/>
    </row>
    <row r="25" spans="2:8" ht="29.45" customHeight="1" thickBot="1">
      <c r="B25" s="75" t="s">
        <v>35</v>
      </c>
      <c r="C25" s="75"/>
      <c r="D25" s="9" t="s">
        <v>5</v>
      </c>
      <c r="E25" s="9" t="s">
        <v>6</v>
      </c>
      <c r="F25" s="9" t="s">
        <v>7</v>
      </c>
      <c r="G25" s="9" t="s">
        <v>8</v>
      </c>
      <c r="H25" s="9" t="s">
        <v>9</v>
      </c>
    </row>
    <row r="26" spans="2:8" ht="45" customHeight="1">
      <c r="B26" s="62" t="s">
        <v>36</v>
      </c>
      <c r="C26" s="10" t="s">
        <v>37</v>
      </c>
      <c r="D26" s="58"/>
      <c r="E26" s="58"/>
      <c r="F26" s="59"/>
      <c r="G26" s="10" t="s">
        <v>38</v>
      </c>
      <c r="H26" s="13">
        <f>16*F26</f>
        <v>0</v>
      </c>
    </row>
    <row r="27" spans="2:8" ht="45.6" customHeight="1">
      <c r="B27" s="63"/>
      <c r="C27" s="10" t="s">
        <v>39</v>
      </c>
      <c r="D27" s="58"/>
      <c r="E27" s="58"/>
      <c r="F27" s="59"/>
      <c r="G27" s="10" t="s">
        <v>40</v>
      </c>
      <c r="H27" s="13">
        <f>35*F27</f>
        <v>0</v>
      </c>
    </row>
    <row r="28" spans="2:8" ht="45" customHeight="1">
      <c r="B28" s="63"/>
      <c r="C28" s="10" t="s">
        <v>41</v>
      </c>
      <c r="D28" s="58"/>
      <c r="E28" s="58"/>
      <c r="F28" s="59"/>
      <c r="G28" s="10" t="s">
        <v>42</v>
      </c>
      <c r="H28" s="13">
        <f>50*F28</f>
        <v>0</v>
      </c>
    </row>
    <row r="29" spans="2:8" ht="45" customHeight="1">
      <c r="B29" s="63"/>
      <c r="C29" s="10" t="s">
        <v>43</v>
      </c>
      <c r="D29" s="58"/>
      <c r="E29" s="58"/>
      <c r="F29" s="59"/>
      <c r="G29" s="10" t="s">
        <v>44</v>
      </c>
      <c r="H29" s="13">
        <f>73*F29</f>
        <v>0</v>
      </c>
    </row>
    <row r="30" spans="2:8" ht="45" customHeight="1">
      <c r="B30" s="63"/>
      <c r="C30" s="10" t="s">
        <v>45</v>
      </c>
      <c r="D30" s="58"/>
      <c r="E30" s="58"/>
      <c r="F30" s="59"/>
      <c r="G30" s="10" t="s">
        <v>46</v>
      </c>
      <c r="H30" s="13">
        <f>48*F30</f>
        <v>0</v>
      </c>
    </row>
    <row r="31" spans="2:8" ht="44.45" customHeight="1" thickBot="1">
      <c r="B31" s="64"/>
      <c r="C31" s="10" t="s">
        <v>47</v>
      </c>
      <c r="D31" s="11"/>
      <c r="E31" s="11"/>
      <c r="F31" s="12"/>
      <c r="G31" s="10" t="s">
        <v>48</v>
      </c>
      <c r="H31" s="13">
        <f>184*F31</f>
        <v>0</v>
      </c>
    </row>
    <row r="32" spans="2:8" ht="7.5" customHeight="1">
      <c r="B32" s="37"/>
      <c r="C32" s="38"/>
      <c r="D32" s="39"/>
      <c r="E32" s="39"/>
      <c r="F32" s="40"/>
      <c r="G32" s="38"/>
      <c r="H32" s="41"/>
    </row>
    <row r="33" spans="2:9" ht="18.95" customHeight="1">
      <c r="B33" s="66" t="s">
        <v>49</v>
      </c>
      <c r="C33" s="66"/>
      <c r="D33" s="66"/>
      <c r="E33" s="66"/>
      <c r="F33" s="66"/>
      <c r="G33" s="66"/>
      <c r="H33" s="66"/>
    </row>
    <row r="34" spans="2:9" ht="14.1" customHeight="1" thickBot="1">
      <c r="B34" s="15"/>
      <c r="C34" s="15"/>
      <c r="D34" s="15"/>
      <c r="E34" s="15"/>
      <c r="F34" s="15"/>
      <c r="G34" s="15"/>
      <c r="H34" s="15"/>
    </row>
    <row r="35" spans="2:9" ht="13.5" customHeight="1" thickBot="1">
      <c r="C35" s="16"/>
      <c r="D35" s="17"/>
      <c r="E35" s="70" t="s">
        <v>50</v>
      </c>
      <c r="F35" s="71"/>
      <c r="G35" s="72"/>
      <c r="H35" s="18">
        <f xml:space="preserve"> SUM(H26:H31,H14:H16,H19:H23,H9:H11)</f>
        <v>0</v>
      </c>
    </row>
    <row r="36" spans="2:9" ht="13.5" customHeight="1">
      <c r="C36" s="16"/>
      <c r="D36" s="17"/>
      <c r="E36" s="19"/>
      <c r="F36" s="19"/>
      <c r="G36" s="19"/>
      <c r="H36" s="20"/>
    </row>
    <row r="37" spans="2:9" ht="13.5" customHeight="1">
      <c r="C37" s="16"/>
      <c r="D37" s="16"/>
      <c r="E37" s="16"/>
      <c r="F37" s="16"/>
      <c r="G37" s="16"/>
      <c r="H37" s="20"/>
    </row>
    <row r="38" spans="2:9" ht="18.95" customHeight="1">
      <c r="B38" s="69" t="s">
        <v>51</v>
      </c>
      <c r="C38" s="69"/>
      <c r="D38" s="69"/>
      <c r="E38" s="69"/>
      <c r="F38" s="69"/>
      <c r="G38" s="69"/>
      <c r="H38" s="69"/>
      <c r="I38" s="21"/>
    </row>
    <row r="39" spans="2:9" ht="27.6" customHeight="1">
      <c r="B39" s="67" t="s">
        <v>52</v>
      </c>
      <c r="C39" s="67"/>
      <c r="D39" s="67"/>
      <c r="E39" s="67"/>
      <c r="F39" s="67"/>
      <c r="G39" s="67"/>
      <c r="H39" s="67"/>
      <c r="I39" s="22"/>
    </row>
    <row r="40" spans="2:9" ht="17.100000000000001" customHeight="1">
      <c r="B40" s="65" t="s">
        <v>53</v>
      </c>
      <c r="C40" s="65"/>
      <c r="D40" s="65"/>
      <c r="E40" s="65"/>
      <c r="F40" s="65"/>
      <c r="G40" s="65"/>
      <c r="H40" s="55"/>
      <c r="I40" s="23"/>
    </row>
    <row r="41" spans="2:9" ht="17.100000000000001" customHeight="1">
      <c r="B41" s="65" t="s">
        <v>54</v>
      </c>
      <c r="C41" s="65"/>
      <c r="D41" s="65"/>
      <c r="E41" s="65"/>
      <c r="F41" s="65"/>
      <c r="G41" s="65"/>
      <c r="H41" s="55"/>
      <c r="I41" s="23"/>
    </row>
    <row r="42" spans="2:9" ht="17.100000000000001" customHeight="1" thickBot="1">
      <c r="B42" s="65" t="s">
        <v>55</v>
      </c>
      <c r="C42" s="65"/>
      <c r="D42" s="65"/>
      <c r="E42" s="65"/>
      <c r="F42" s="65"/>
      <c r="G42" s="65"/>
      <c r="H42" s="56"/>
      <c r="I42" s="23"/>
    </row>
    <row r="43" spans="2:9" ht="17.45" customHeight="1" thickBot="1">
      <c r="B43" s="24"/>
      <c r="C43" s="24"/>
      <c r="D43" s="24"/>
      <c r="E43" s="68" t="s">
        <v>56</v>
      </c>
      <c r="F43" s="68"/>
      <c r="G43" s="68"/>
      <c r="H43" s="57">
        <f>SUM(H40:H42)</f>
        <v>0</v>
      </c>
      <c r="I43" s="25"/>
    </row>
    <row r="44" spans="2:9">
      <c r="G44" s="21"/>
      <c r="H44" s="21"/>
      <c r="I44" s="21"/>
    </row>
    <row r="45" spans="2:9" ht="13.5" thickBot="1">
      <c r="B45" s="27"/>
      <c r="C45" s="27"/>
      <c r="D45" s="27"/>
      <c r="E45" s="27"/>
      <c r="F45" s="27"/>
      <c r="G45" s="27"/>
      <c r="H45" s="27"/>
      <c r="I45" s="27"/>
    </row>
    <row r="46" spans="2:9" ht="22.5" customHeight="1" thickBot="1">
      <c r="B46" s="73" t="s">
        <v>57</v>
      </c>
      <c r="C46" s="74"/>
      <c r="D46" s="50"/>
      <c r="E46" s="50"/>
      <c r="F46" s="50"/>
      <c r="G46" s="51"/>
      <c r="H46" s="48">
        <f>H35</f>
        <v>0</v>
      </c>
    </row>
    <row r="47" spans="2:9" ht="8.1" customHeight="1" thickBot="1">
      <c r="B47" s="47"/>
      <c r="C47" s="29"/>
      <c r="D47" s="29"/>
      <c r="E47" s="29"/>
      <c r="F47" s="29"/>
      <c r="G47" s="29"/>
      <c r="H47" s="31"/>
    </row>
    <row r="48" spans="2:9" ht="22.5" customHeight="1" thickBot="1">
      <c r="B48" s="49" t="s">
        <v>58</v>
      </c>
      <c r="C48" s="50"/>
      <c r="D48" s="50"/>
      <c r="E48" s="50"/>
      <c r="F48" s="50"/>
      <c r="G48" s="51"/>
      <c r="H48" s="30">
        <f>MIN(100000,H43/2)</f>
        <v>0</v>
      </c>
    </row>
    <row r="49" spans="2:9" ht="6.95" customHeight="1" thickBot="1">
      <c r="B49" s="47"/>
      <c r="C49" s="29"/>
      <c r="D49" s="29"/>
      <c r="E49" s="29"/>
      <c r="F49" s="29"/>
      <c r="G49" s="29"/>
      <c r="H49" s="31"/>
    </row>
    <row r="50" spans="2:9" ht="22.5" customHeight="1" thickBot="1">
      <c r="B50" s="52" t="s">
        <v>59</v>
      </c>
      <c r="C50" s="53"/>
      <c r="D50" s="53"/>
      <c r="E50" s="53"/>
      <c r="F50" s="53"/>
      <c r="G50" s="54"/>
      <c r="H50" s="32">
        <f>IF(H46&gt;H48,H48,H46)</f>
        <v>0</v>
      </c>
    </row>
    <row r="51" spans="2:9">
      <c r="B51" s="28"/>
      <c r="C51" s="29"/>
      <c r="D51" s="33"/>
      <c r="E51" s="33"/>
      <c r="F51" s="33"/>
      <c r="G51" s="33"/>
      <c r="H51" s="33"/>
      <c r="I51" s="33"/>
    </row>
    <row r="52" spans="2:9">
      <c r="B52" s="29"/>
      <c r="C52" s="27"/>
      <c r="D52" s="27"/>
      <c r="E52" s="27"/>
      <c r="F52" s="29"/>
      <c r="G52" s="27"/>
      <c r="H52" s="27"/>
      <c r="I52" s="27"/>
    </row>
    <row r="53" spans="2:9">
      <c r="B53" s="29"/>
      <c r="C53" s="45" t="s">
        <v>60</v>
      </c>
      <c r="D53" s="61"/>
      <c r="E53" s="61"/>
      <c r="F53" s="61"/>
      <c r="G53" s="61"/>
      <c r="H53" s="61"/>
      <c r="I53" s="34"/>
    </row>
    <row r="54" spans="2:9">
      <c r="B54" s="29"/>
      <c r="C54" s="46"/>
      <c r="D54" s="31"/>
      <c r="E54" s="31"/>
      <c r="F54" s="31"/>
      <c r="G54" s="31"/>
      <c r="H54" s="31"/>
      <c r="I54" s="31"/>
    </row>
    <row r="55" spans="2:9">
      <c r="B55" s="29"/>
      <c r="C55" s="45" t="s">
        <v>61</v>
      </c>
      <c r="D55" s="61"/>
      <c r="E55" s="61"/>
      <c r="F55" s="61"/>
      <c r="G55" s="61"/>
      <c r="H55" s="61"/>
      <c r="I55" s="34"/>
    </row>
    <row r="56" spans="2:9">
      <c r="B56" s="29"/>
      <c r="C56" s="46"/>
      <c r="D56" s="31"/>
      <c r="E56" s="31"/>
      <c r="F56" s="31"/>
      <c r="G56" s="31"/>
      <c r="H56" s="31"/>
      <c r="I56" s="31"/>
    </row>
    <row r="57" spans="2:9">
      <c r="B57" s="29"/>
      <c r="C57" s="45" t="s">
        <v>62</v>
      </c>
      <c r="D57" s="61"/>
      <c r="E57" s="61"/>
      <c r="F57" s="61"/>
      <c r="G57" s="61"/>
      <c r="H57" s="61"/>
      <c r="I57" s="34"/>
    </row>
    <row r="58" spans="2:9">
      <c r="B58" s="29"/>
      <c r="C58" s="29"/>
      <c r="D58" s="29"/>
      <c r="E58" s="33"/>
      <c r="F58" s="29"/>
      <c r="G58" s="33"/>
      <c r="H58" s="29"/>
      <c r="I58" s="29"/>
    </row>
    <row r="59" spans="2:9">
      <c r="B59" s="29"/>
      <c r="C59" s="29"/>
      <c r="D59" s="61"/>
      <c r="E59" s="61"/>
      <c r="F59" s="61"/>
      <c r="G59" s="61"/>
      <c r="H59" s="61"/>
      <c r="I59" s="34"/>
    </row>
    <row r="62" spans="2:9">
      <c r="B62" s="21" t="s">
        <v>63</v>
      </c>
      <c r="C62" s="21"/>
      <c r="D62" s="21"/>
      <c r="E62" s="21"/>
      <c r="F62" s="21"/>
    </row>
    <row r="63" spans="2:9">
      <c r="B63" s="27" t="s">
        <v>64</v>
      </c>
      <c r="C63" s="27"/>
      <c r="D63" s="27"/>
      <c r="E63" s="27"/>
      <c r="F63" s="27"/>
    </row>
    <row r="64" spans="2:9">
      <c r="B64" s="27" t="s">
        <v>65</v>
      </c>
      <c r="C64" s="27"/>
      <c r="D64" s="27"/>
      <c r="E64" s="27"/>
      <c r="F64" s="27"/>
    </row>
    <row r="65" spans="2:6">
      <c r="B65" s="27" t="s">
        <v>66</v>
      </c>
      <c r="C65" s="27"/>
      <c r="D65" s="27"/>
      <c r="E65" s="27"/>
      <c r="F65" s="27"/>
    </row>
    <row r="66" spans="2:6">
      <c r="B66" s="27" t="s">
        <v>67</v>
      </c>
      <c r="C66" s="27"/>
      <c r="D66" s="27"/>
      <c r="E66" s="27"/>
      <c r="F66" s="27"/>
    </row>
    <row r="67" spans="2:6">
      <c r="B67" s="27" t="s">
        <v>68</v>
      </c>
      <c r="C67" s="27"/>
      <c r="D67" s="27"/>
      <c r="E67" s="27"/>
      <c r="F67" s="27"/>
    </row>
    <row r="68" spans="2:6">
      <c r="B68" s="27" t="s">
        <v>69</v>
      </c>
      <c r="C68" s="27"/>
      <c r="D68" s="27"/>
      <c r="E68" s="27"/>
      <c r="F68" s="27"/>
    </row>
    <row r="69" spans="2:6">
      <c r="B69" s="27" t="s">
        <v>70</v>
      </c>
      <c r="C69" s="27"/>
      <c r="D69" s="27"/>
      <c r="E69" s="27"/>
      <c r="F69" s="27"/>
    </row>
    <row r="71" spans="2:6" ht="173.25" customHeight="1">
      <c r="B71" s="60" t="s">
        <v>71</v>
      </c>
      <c r="C71" s="60"/>
      <c r="D71" s="60"/>
      <c r="E71" s="60"/>
    </row>
    <row r="94" spans="5:5">
      <c r="E94" s="3" t="s">
        <v>72</v>
      </c>
    </row>
  </sheetData>
  <sheetProtection algorithmName="SHA-512" hashValue="Rnnsf9JEI4+UrB+zfWe/gVP4C6RH3HX+QUCy2pbIeiQPujSWLUczTsGQxW0o1qFPdwSMA9eMi25+A7UrmyEC1A==" saltValue="RkqrsswKc/HybR7wGY5gQw==" spinCount="100000" sheet="1" objects="1" scenarios="1"/>
  <mergeCells count="27">
    <mergeCell ref="B19:B23"/>
    <mergeCell ref="B25:C25"/>
    <mergeCell ref="C1:H1"/>
    <mergeCell ref="B2:K2"/>
    <mergeCell ref="B3:H3"/>
    <mergeCell ref="B6:H6"/>
    <mergeCell ref="B18:C18"/>
    <mergeCell ref="B13:C13"/>
    <mergeCell ref="B14:B16"/>
    <mergeCell ref="B8:C8"/>
    <mergeCell ref="B9:B11"/>
    <mergeCell ref="B4:C4"/>
    <mergeCell ref="B71:E71"/>
    <mergeCell ref="D57:H57"/>
    <mergeCell ref="D59:H59"/>
    <mergeCell ref="B26:B31"/>
    <mergeCell ref="B40:G40"/>
    <mergeCell ref="B41:G41"/>
    <mergeCell ref="B42:G42"/>
    <mergeCell ref="D53:H53"/>
    <mergeCell ref="D55:H55"/>
    <mergeCell ref="B33:H33"/>
    <mergeCell ref="B39:H39"/>
    <mergeCell ref="E43:G43"/>
    <mergeCell ref="B38:H38"/>
    <mergeCell ref="E35:G35"/>
    <mergeCell ref="B46:C46"/>
  </mergeCells>
  <hyperlinks>
    <hyperlink ref="B4" r:id="rId1" display="Design Lights Consotium Link" xr:uid="{81A4D04C-31F5-4F18-A98C-6BF8863D47DB}"/>
  </hyperlinks>
  <pageMargins left="0.7" right="0.7" top="0.75" bottom="0.75" header="0.3" footer="0.3"/>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D27889D47DC264F9377EEB17A4E11E5" ma:contentTypeVersion="15" ma:contentTypeDescription="Create a new document." ma:contentTypeScope="" ma:versionID="192556d6a206288021c6bfcdc5e96f1c">
  <xsd:schema xmlns:xsd="http://www.w3.org/2001/XMLSchema" xmlns:xs="http://www.w3.org/2001/XMLSchema" xmlns:p="http://schemas.microsoft.com/office/2006/metadata/properties" xmlns:ns2="99773f14-8384-4003-a79c-f7176b635a2e" xmlns:ns3="2e298f93-ba29-4884-94fa-5aaab2fba27e" targetNamespace="http://schemas.microsoft.com/office/2006/metadata/properties" ma:root="true" ma:fieldsID="e8157bc4770c4bb3b5f5c0ec84a44d8f" ns2:_="" ns3:_="">
    <xsd:import namespace="99773f14-8384-4003-a79c-f7176b635a2e"/>
    <xsd:import namespace="2e298f93-ba29-4884-94fa-5aaab2fba27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9773f14-8384-4003-a79c-f7176b635a2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3f6033a7-fbac-4cd0-8a8a-00b65ae7f6db"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e298f93-ba29-4884-94fa-5aaab2fba27e"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5c80527d-dc98-4e8e-94f2-518db3c4fe0e}" ma:internalName="TaxCatchAll" ma:showField="CatchAllData" ma:web="2e298f93-ba29-4884-94fa-5aaab2fba27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9773f14-8384-4003-a79c-f7176b635a2e">
      <Terms xmlns="http://schemas.microsoft.com/office/infopath/2007/PartnerControls"/>
    </lcf76f155ced4ddcb4097134ff3c332f>
    <TaxCatchAll xmlns="2e298f93-ba29-4884-94fa-5aaab2fba27e" xsi:nil="true"/>
  </documentManagement>
</p:properties>
</file>

<file path=customXml/itemProps1.xml><?xml version="1.0" encoding="utf-8"?>
<ds:datastoreItem xmlns:ds="http://schemas.openxmlformats.org/officeDocument/2006/customXml" ds:itemID="{9E061A38-E672-4322-AB48-B32FFA6E41EA}"/>
</file>

<file path=customXml/itemProps2.xml><?xml version="1.0" encoding="utf-8"?>
<ds:datastoreItem xmlns:ds="http://schemas.openxmlformats.org/officeDocument/2006/customXml" ds:itemID="{B75F23DC-F0B1-4E89-B47E-CFD7F53188B6}"/>
</file>

<file path=customXml/itemProps3.xml><?xml version="1.0" encoding="utf-8"?>
<ds:datastoreItem xmlns:ds="http://schemas.openxmlformats.org/officeDocument/2006/customXml" ds:itemID="{8B206FAE-3620-450C-86E2-933284E8B33A}"/>
</file>

<file path=docProps/app.xml><?xml version="1.0" encoding="utf-8"?>
<Properties xmlns="http://schemas.openxmlformats.org/officeDocument/2006/extended-properties" xmlns:vt="http://schemas.openxmlformats.org/officeDocument/2006/docPropsVTypes">
  <Application>Microsoft Excel Online</Application>
  <Manager/>
  <Company>CLEAResult Consulting, Inc</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Cameron Engels</dc:creator>
  <cp:keywords/>
  <dc:description/>
  <cp:lastModifiedBy/>
  <cp:revision/>
  <dcterms:created xsi:type="dcterms:W3CDTF">2025-03-28T15:55:21Z</dcterms:created>
  <dcterms:modified xsi:type="dcterms:W3CDTF">2026-03-25T17:41:43Z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0x0101005D27889D47DC264F9377EEB17A4E11E5</vt:lpwstr>
  </property>
  <property fmtid="{D5CDD505-2E9C-101B-9397-08002B2CF9AE}" pid="3" name="MediaServiceImageTags">
    <vt:lpwstr/>
  </property>
</Properties>
</file>