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66925"/>
  <mc:AlternateContent xmlns:mc="http://schemas.openxmlformats.org/markup-compatibility/2006">
    <mc:Choice Requires="x15">
      <x15ac:absPath xmlns:x15ac="http://schemas.microsoft.com/office/spreadsheetml/2010/11/ac" url="https://clearesultca.sharepoint.com/sites/SaskPowerCommercialEnergyOptimizationProgram/Shared Documents/Program Design/Custom Incentives Program/"/>
    </mc:Choice>
  </mc:AlternateContent>
  <xr:revisionPtr revIDLastSave="224" documentId="8_{A669054A-1B48-48F9-AD27-E8E54C81DB3A}" xr6:coauthVersionLast="47" xr6:coauthVersionMax="47" xr10:uidLastSave="{C2CD678D-6FC2-49FA-85E8-2E7C73DAA543}"/>
  <bookViews>
    <workbookView xWindow="-120" yWindow="-120" windowWidth="20730" windowHeight="11040" activeTab="1" xr2:uid="{5133060D-206D-4DE5-9A1C-E193A1A07672}"/>
  </bookViews>
  <sheets>
    <sheet name="Incentive Summary (Elec)" sheetId="1" r:id="rId1"/>
    <sheet name="Incentive Summary (Gas)" sheetId="6" r:id="rId2"/>
    <sheet name="Project Description" sheetId="4" r:id="rId3"/>
    <sheet name="Energy Analysis (Pre)" sheetId="2" r:id="rId4"/>
    <sheet name="Energy Analysis (Post)" sheetId="5" r:id="rId5"/>
    <sheet name="Aggregated GHG Information" sheetId="7"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5" i="1" l="1"/>
  <c r="S14" i="1"/>
  <c r="S13" i="1"/>
  <c r="S12" i="1"/>
  <c r="S11" i="1"/>
  <c r="S10" i="1"/>
  <c r="S9" i="1"/>
  <c r="U9" i="1"/>
  <c r="R15" i="6" l="1"/>
  <c r="R14" i="6"/>
  <c r="R13" i="6"/>
  <c r="R12" i="6"/>
  <c r="R11" i="6"/>
  <c r="R10" i="6"/>
  <c r="R9" i="6"/>
  <c r="U15" i="1"/>
  <c r="U14" i="1"/>
  <c r="U13" i="1"/>
  <c r="U12" i="1"/>
  <c r="U11" i="1"/>
  <c r="U10" i="1"/>
  <c r="M11" i="6"/>
  <c r="M10" i="6"/>
  <c r="P9" i="6"/>
  <c r="R16" i="6" l="1"/>
  <c r="P15" i="6"/>
  <c r="P14" i="6"/>
  <c r="P13" i="6"/>
  <c r="P12" i="6"/>
  <c r="P11" i="6"/>
  <c r="P10" i="6"/>
  <c r="L16" i="6"/>
  <c r="H16" i="6"/>
  <c r="D16" i="6"/>
  <c r="M15" i="6"/>
  <c r="Q15" i="6" s="1"/>
  <c r="M14" i="6"/>
  <c r="Q14" i="6" s="1"/>
  <c r="M13" i="6"/>
  <c r="M12" i="6"/>
  <c r="M9" i="6"/>
  <c r="M16" i="1"/>
  <c r="K16" i="1"/>
  <c r="I16" i="1"/>
  <c r="G16" i="1"/>
  <c r="E16" i="1"/>
  <c r="O15" i="1"/>
  <c r="R15" i="1" s="1"/>
  <c r="N15" i="1"/>
  <c r="O14" i="1"/>
  <c r="N14" i="1"/>
  <c r="O13" i="1"/>
  <c r="Q13" i="1" s="1"/>
  <c r="N13" i="1"/>
  <c r="O12" i="1"/>
  <c r="R12" i="1" s="1"/>
  <c r="N12" i="1"/>
  <c r="O11" i="1"/>
  <c r="N11" i="1"/>
  <c r="O10" i="1"/>
  <c r="Q10" i="1" s="1"/>
  <c r="N10" i="1"/>
  <c r="O9" i="1"/>
  <c r="N9" i="1"/>
  <c r="U16" i="1" l="1"/>
  <c r="O14" i="6"/>
  <c r="O15" i="6"/>
  <c r="M16" i="6"/>
  <c r="R14" i="1"/>
  <c r="P14" i="1"/>
  <c r="Q15" i="1"/>
  <c r="Q14" i="1"/>
  <c r="Q12" i="1"/>
  <c r="R13" i="1"/>
  <c r="P12" i="1"/>
  <c r="P11" i="1"/>
  <c r="R11" i="1"/>
  <c r="Q11" i="1"/>
  <c r="P15" i="1"/>
  <c r="N16" i="1"/>
  <c r="O16" i="1"/>
  <c r="Q9" i="1"/>
  <c r="P9" i="1" l="1"/>
  <c r="Q12" i="6"/>
  <c r="O12" i="6"/>
  <c r="Q9" i="6"/>
  <c r="O9" i="6"/>
  <c r="Q11" i="6"/>
  <c r="O11" i="6"/>
  <c r="Q10" i="6"/>
  <c r="O10" i="6"/>
  <c r="Q13" i="6"/>
  <c r="O13" i="6"/>
  <c r="P13" i="1"/>
  <c r="S16" i="1"/>
  <c r="R10" i="1"/>
  <c r="P10" i="1"/>
  <c r="R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Matthew Berta</author>
  </authors>
  <commentList>
    <comment ref="E8" authorId="0" shapeId="0" xr:uid="{AE49B1E4-7949-46D2-96E3-9168E11A642F}">
      <text>
        <r>
          <rPr>
            <sz val="11"/>
            <color theme="1"/>
            <rFont val="Calibri"/>
            <family val="2"/>
            <scheme val="minor"/>
          </rPr>
          <t xml:space="preserve">Average Peak Demand (kWh) is the average load in electricity demand 
occurring in between X pm to X pm on business days, MONTH X through MONTH X.  for a system/piece of equipment over the course of a representative year of operation.
</t>
        </r>
      </text>
    </comment>
    <comment ref="G8" authorId="0" shapeId="0" xr:uid="{F3266353-82CB-4156-B0B6-40EBC1934A54}">
      <text>
        <r>
          <rPr>
            <sz val="11"/>
            <color theme="1"/>
            <rFont val="Calibri"/>
            <family val="2"/>
            <scheme val="minor"/>
          </rPr>
          <t xml:space="preserve">Annual Consumption (kWh) is the electricity consumption for a system/piece of equipment over the course of a representative year of operation.
</t>
        </r>
      </text>
    </comment>
    <comment ref="I8" authorId="0" shapeId="0" xr:uid="{A1AF9F1A-CF3D-4A2D-9D64-C0C6EEB5D612}">
      <text>
        <r>
          <rPr>
            <sz val="11"/>
            <color theme="1"/>
            <rFont val="Calibri"/>
            <family val="2"/>
            <scheme val="minor"/>
          </rPr>
          <t>Average Peak Demand (kWh) is the average load in electricity demand 
occurring in between X pm to X pm on business days, MONTH X through MONTH X.  for a system/piece of equipment over the course of a representative year of operation.</t>
        </r>
      </text>
    </comment>
    <comment ref="K8" authorId="0" shapeId="0" xr:uid="{01F2CDF6-5EB8-41A4-893D-9F4864EC0254}">
      <text>
        <r>
          <rPr>
            <sz val="11"/>
            <color theme="1"/>
            <rFont val="Calibri"/>
            <family val="2"/>
            <scheme val="minor"/>
          </rPr>
          <t>Annual Consumption (kWh) is the electricity consumption for a system/piece of equipment over the course of a representative year of operation.</t>
        </r>
      </text>
    </comment>
    <comment ref="C18" authorId="0" shapeId="0" xr:uid="{87660E20-B917-43B8-9969-22E40B890FDF}">
      <text>
        <r>
          <rPr>
            <sz val="9"/>
            <color indexed="81"/>
            <rFont val="Tahoma"/>
            <family val="2"/>
          </rPr>
          <t xml:space="preserve">Assumed blended utility rate of $.15/kWh.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Matthew Berta</author>
  </authors>
  <commentList>
    <comment ref="C18" authorId="0" shapeId="0" xr:uid="{6473C0F2-E89C-499C-B2D6-9F3D399ADFCE}">
      <text>
        <r>
          <rPr>
            <sz val="9"/>
            <color indexed="81"/>
            <rFont val="Tahoma"/>
            <family val="2"/>
          </rPr>
          <t>Assumed utility rate of $12/GJ.</t>
        </r>
      </text>
    </comment>
  </commentList>
</comments>
</file>

<file path=xl/sharedStrings.xml><?xml version="1.0" encoding="utf-8"?>
<sst xmlns="http://schemas.openxmlformats.org/spreadsheetml/2006/main" count="178" uniqueCount="60">
  <si>
    <t>CUSTOM PROJECT ENERGY &amp; DEMAND SAVINGS SUMMARY TABLE</t>
  </si>
  <si>
    <t xml:space="preserve">Please input the Project Measure Name, the Estimated Measure Cost, Pre-Project Case and Post-Project Case electricity average peak demand and annual electricity consumption in the cells highlighted in light blue below for each specific project measure within the application. The estimated savings, simple payback period and calculated incentive will populate automatically as a result of these inputs. As a reminder, the claimed energy and peak demand savings should be substantiated through the engineering calculations or data analysis included within the "Energy Analysis" tab of this workbook. 
</t>
  </si>
  <si>
    <t>Project Measure Name</t>
  </si>
  <si>
    <t>Type of Project</t>
  </si>
  <si>
    <t>Pre-Project Case</t>
  </si>
  <si>
    <t>Post-Project Case</t>
  </si>
  <si>
    <t>Estimated Savings</t>
  </si>
  <si>
    <t>Project Economics</t>
  </si>
  <si>
    <r>
      <t>GHG Reduction
(t CO</t>
    </r>
    <r>
      <rPr>
        <b/>
        <vertAlign val="subscript"/>
        <sz val="12"/>
        <color rgb="FF000000"/>
        <rFont val="Calibri"/>
        <family val="2"/>
        <scheme val="minor"/>
      </rPr>
      <t>2</t>
    </r>
    <r>
      <rPr>
        <b/>
        <sz val="12"/>
        <color rgb="FF000000"/>
        <rFont val="Calibri"/>
        <family val="2"/>
        <scheme val="minor"/>
      </rPr>
      <t xml:space="preserve">e)
</t>
    </r>
  </si>
  <si>
    <t xml:space="preserve">Calculated Incentive
</t>
  </si>
  <si>
    <t>Average Peak Demand (kW)</t>
  </si>
  <si>
    <t>Annual Consumption (kWh)</t>
  </si>
  <si>
    <t>Estimated Measure Cost (CAD)</t>
  </si>
  <si>
    <t xml:space="preserve">Average Peak Demand Savings (kW)	</t>
  </si>
  <si>
    <t>Annual Savings (kWh)</t>
  </si>
  <si>
    <t>Project Incentivization Percentage</t>
  </si>
  <si>
    <t>Simple Payback Period (S.P.P) without Incentive</t>
  </si>
  <si>
    <t>Simple Payback Period (S.P.P) with Incentive</t>
  </si>
  <si>
    <t>Utility Account Number</t>
  </si>
  <si>
    <t>Hourly kWh Rate</t>
  </si>
  <si>
    <t>$/kWh</t>
  </si>
  <si>
    <t>CUSTOM GAS PROJECT ENERGY SAVINGS SUMMARY TABLE</t>
  </si>
  <si>
    <t xml:space="preserve">Please input the Project Measure Name, the Estimated Measure Cost, Pre-Project Case and Post-Project Case annual electricity consumption in the cells highlighted in light blue below for each specific project measure within the application. The estimated savings, simple payback period and calculated incentive will populate automatically as a result of these inputs. As a reminder, the claimed energy savings should be substantiated through the engineering calculations or data analysis included within the "Energy Analysis" tab of this workbook. 
</t>
  </si>
  <si>
    <t>Annual Consumption (GJ)</t>
  </si>
  <si>
    <t>Annual Savings (GJ)</t>
  </si>
  <si>
    <t>Gas Rate</t>
  </si>
  <si>
    <t>$/GJ</t>
  </si>
  <si>
    <t xml:space="preserve">PROJECT DESCRIPTION </t>
  </si>
  <si>
    <t xml:space="preserve">Please provide a description of the pre-project system/equipment, this description should include details surrounding operating hours, equipment quantities, model numbers, manufacturers and any other relevant information in order to clearly convey the pre-project case for this project.  </t>
  </si>
  <si>
    <t>Please provide a description of the post-project system/equipment, this description should include details surrounding operating hours, equipment quantities, model numbers, manufacturers and any other relevant information in order to clearly convey the post-project case for this project.</t>
  </si>
  <si>
    <t>Project Timelines</t>
  </si>
  <si>
    <t xml:space="preserve">Estimated Project Start Date: </t>
  </si>
  <si>
    <t>Estimated Project Completion Date:</t>
  </si>
  <si>
    <t>Energy Analysis (Pre-Project Phase)</t>
  </si>
  <si>
    <t>Please provide substantiation for the claimed eligible savings attributable to your project during the pre-project application phase on this sheet. This substantiation could consist of engineering calculations or analysis of metered data dependant on the M&amp;V requirements agreed upon for your application. Please also clearly state any assumptions that have been made within your analysis.</t>
  </si>
  <si>
    <t>Energy Analysis (Post-Project Phase)</t>
  </si>
  <si>
    <t>Please provide substantiation for the claimed eligible savings attributable to your project during the post-project application phase on this sheet. This substantiation could consist of engineering calculations or analysis of metered data dependant on the M&amp;V requirements agreed upon for your application. Please also clearly state any assumptions that have been made within your analysis.</t>
  </si>
  <si>
    <t>GHG Info - Aggregated Information</t>
  </si>
  <si>
    <t>As of</t>
  </si>
  <si>
    <t>-</t>
  </si>
  <si>
    <t>System wide information, including emissions from SaskPower own facilities and IPPs.</t>
  </si>
  <si>
    <t>Forecasts, based on current year estimation, Oct 2023 Business Plan and Sep 2023 Supply Plan, are subject to change.</t>
  </si>
  <si>
    <t>Supply intensity provides the amount of CO₂e emissions produced per gigawatt hour (GWh) of electricity supplied to the system. Consumption intensity considers line losses and Renewable Energy Certificate (REC) sales in the calculation and therefore represents an appropriate intensity number for the end consumer.</t>
  </si>
  <si>
    <t>Emisssion increase for 2024 is a result of: 1) increased load in January due to extreme cold that required more coal generation, 2) low hydro levels and limitations or outages in combined cycle gas units in Q1 which were replaced by coal and less efficient gas units, 3) IPP emission factor adjustment, and 4) hydro projection adjustment from median to below levels which increases needs for fossil fuel units.</t>
  </si>
  <si>
    <t>Historic</t>
  </si>
  <si>
    <t/>
  </si>
  <si>
    <t>Forecast</t>
  </si>
  <si>
    <t>GHG Emissions</t>
  </si>
  <si>
    <t>Mt CO2e</t>
  </si>
  <si>
    <t>Supply Intensity</t>
  </si>
  <si>
    <t>t CO2e/GWh</t>
  </si>
  <si>
    <t>Consumption Intensity</t>
  </si>
  <si>
    <t>Carbon Footprint</t>
  </si>
  <si>
    <t xml:space="preserve">        Scope 1 (Direct)</t>
  </si>
  <si>
    <t xml:space="preserve">        Scope 2 (Indirect Energy)</t>
  </si>
  <si>
    <t xml:space="preserve">        Scope 3 (Indirect Other)</t>
  </si>
  <si>
    <t>*Continually improve Scope 2 &amp; Scope 3 emissions reporting.</t>
  </si>
  <si>
    <t>Year</t>
  </si>
  <si>
    <t>Consumption Intensity (t CO2e/GWh)</t>
  </si>
  <si>
    <t>Lighting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</si>
</sst>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00"/>
    <numFmt numFmtId="165" formatCode="0.0"/>
    <numFmt numFmtId="166" formatCode="#,##0.0"/>
  </numFmts>
  <fonts count="26" x14ac:knownFonts="1">
    <font>
      <sz val="11"/>
      <color theme="1"/>
      <name val="Calibri"/>
      <family val="2"/>
      <scheme val="minor"/>
    </font>
    <font>
      <sz val="10"/>
      <name val="Verdana"/>
      <family val="2"/>
    </font>
    <font>
      <sz val="10"/>
      <name val="Verdana"/>
      <family val="2"/>
    </font>
    <font>
      <b/>
      <sz val="10"/>
      <name val="Arial"/>
      <family val="2"/>
    </font>
    <font>
      <sz val="12"/>
      <name val="Arial"/>
      <family val="2"/>
    </font>
    <font>
      <sz val="10"/>
      <name val="Arial"/>
      <family val="2"/>
    </font>
    <font>
      <b/>
      <sz val="16"/>
      <name val="Calibri"/>
      <family val="2"/>
      <scheme val="minor"/>
    </font>
    <font>
      <b/>
      <sz val="12"/>
      <color rgb="FF000000"/>
      <name val="Calibri"/>
      <family val="2"/>
      <scheme val="minor"/>
    </font>
    <font>
      <b/>
      <sz val="12"/>
      <name val="Calibri"/>
      <family val="2"/>
      <scheme val="minor"/>
    </font>
    <font>
      <sz val="12"/>
      <color rgb="FF000000"/>
      <name val="Calibri"/>
      <family val="2"/>
      <scheme val="minor"/>
    </font>
    <font>
      <sz val="12"/>
      <name val="Calibri"/>
      <family val="2"/>
      <scheme val="minor"/>
    </font>
    <font>
      <sz val="10"/>
      <name val="Calibri"/>
      <family val="2"/>
      <scheme val="minor"/>
    </font>
    <font>
      <b/>
      <sz val="10"/>
      <name val="Calibri"/>
      <family val="2"/>
      <scheme val="minor"/>
    </font>
    <font>
      <sz val="11"/>
      <color theme="1"/>
      <name val="Calibri"/>
      <family val="2"/>
      <scheme val="minor"/>
    </font>
    <font>
      <i/>
      <sz val="11"/>
      <color rgb="FF7F7F7F"/>
      <name val="Calibri"/>
      <family val="2"/>
      <scheme val="minor"/>
    </font>
    <font>
      <sz val="11"/>
      <color theme="1"/>
      <name val="Calibri"/>
      <family val="2"/>
    </font>
    <font>
      <b/>
      <sz val="12"/>
      <name val="Arial"/>
      <family val="2"/>
    </font>
    <font>
      <sz val="9"/>
      <color indexed="81"/>
      <name val="Tahoma"/>
      <family val="2"/>
    </font>
    <font>
      <b/>
      <sz val="11"/>
      <color rgb="FF000000"/>
      <name val="Calibri"/>
      <family val="2"/>
    </font>
    <font>
      <i/>
      <sz val="10"/>
      <color rgb="FF000000"/>
      <name val="Calibri"/>
      <family val="2"/>
    </font>
    <font>
      <sz val="8"/>
      <color rgb="FF000000"/>
      <name val="Calibri"/>
      <family val="2"/>
    </font>
    <font>
      <sz val="11"/>
      <color rgb="FF000000"/>
      <name val="Calibri"/>
      <family val="2"/>
    </font>
    <font>
      <i/>
      <sz val="11"/>
      <color rgb="FF7F7F7F"/>
      <name val="Calibri"/>
      <family val="2"/>
    </font>
    <font>
      <b/>
      <sz val="11"/>
      <color theme="1"/>
      <name val="Calibri"/>
      <family val="2"/>
    </font>
    <font>
      <b/>
      <vertAlign val="subscript"/>
      <sz val="12"/>
      <color rgb="FF000000"/>
      <name val="Calibri"/>
      <family val="2"/>
      <scheme val="minor"/>
    </font>
    <font>
      <b/>
      <sz val="11"/>
      <color theme="1"/>
      <name val="Calibri"/>
      <family val="2"/>
      <scheme val="minor"/>
    </font>
  </fonts>
  <fills count="5">
    <fill>
      <patternFill patternType="none"/>
    </fill>
    <fill>
      <patternFill patternType="gray125"/>
    </fill>
    <fill>
      <patternFill patternType="solid">
        <fgColor indexed="65"/>
        <bgColor indexed="64"/>
      </patternFill>
    </fill>
    <fill>
      <patternFill patternType="solid">
        <fgColor theme="8" tint="0.79998168889431442"/>
        <bgColor indexed="64"/>
      </patternFill>
    </fill>
    <fill>
      <patternFill patternType="solid">
        <fgColor theme="2" tint="-9.9978637043366805E-2"/>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rgb="FF000000"/>
      </left>
      <right style="thin">
        <color rgb="FF000000"/>
      </right>
      <top style="thin">
        <color indexed="64"/>
      </top>
      <bottom style="medium">
        <color indexed="64"/>
      </bottom>
      <diagonal/>
    </border>
    <border>
      <left style="thin">
        <color rgb="FF000000"/>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rgb="FF000000"/>
      </left>
      <right style="thin">
        <color rgb="FF000000"/>
      </right>
      <top style="thin">
        <color rgb="FF000000"/>
      </top>
      <bottom style="medium">
        <color indexed="64"/>
      </bottom>
      <diagonal/>
    </border>
    <border>
      <left/>
      <right/>
      <top style="thin">
        <color indexed="64"/>
      </top>
      <bottom style="medium">
        <color indexed="64"/>
      </bottom>
      <diagonal/>
    </border>
  </borders>
  <cellStyleXfs count="6">
    <xf numFmtId="0" fontId="0" fillId="0" borderId="0"/>
    <xf numFmtId="0" fontId="1" fillId="0" borderId="0"/>
    <xf numFmtId="44" fontId="2" fillId="0" borderId="0" applyFont="0" applyFill="0" applyBorder="0" applyAlignment="0" applyProtection="0"/>
    <xf numFmtId="43" fontId="13" fillId="0" borderId="0" applyFont="0" applyFill="0" applyBorder="0" applyAlignment="0" applyProtection="0"/>
    <xf numFmtId="9" fontId="13" fillId="0" borderId="0" applyFont="0" applyFill="0" applyBorder="0" applyAlignment="0" applyProtection="0"/>
    <xf numFmtId="0" fontId="14" fillId="0" borderId="0" applyNumberFormat="0" applyFill="0" applyBorder="0" applyAlignment="0" applyProtection="0"/>
  </cellStyleXfs>
  <cellXfs count="122">
    <xf numFmtId="0" fontId="0" fillId="0" borderId="0" xfId="0"/>
    <xf numFmtId="0" fontId="4" fillId="0" borderId="0" xfId="1" applyFont="1" applyAlignment="1">
      <alignment horizontal="left" vertical="center" wrapText="1"/>
    </xf>
    <xf numFmtId="0" fontId="1" fillId="0" borderId="0" xfId="1"/>
    <xf numFmtId="0" fontId="3" fillId="0" borderId="0" xfId="1" applyFont="1" applyAlignment="1">
      <alignment vertical="center" wrapText="1"/>
    </xf>
    <xf numFmtId="0" fontId="3" fillId="0" borderId="0" xfId="1" applyFont="1" applyAlignment="1">
      <alignment horizontal="center" vertical="center" wrapText="1"/>
    </xf>
    <xf numFmtId="0" fontId="1" fillId="2" borderId="3" xfId="1" applyFill="1" applyBorder="1" applyAlignment="1">
      <alignment horizontal="center" vertical="center"/>
    </xf>
    <xf numFmtId="0" fontId="11" fillId="3" borderId="6" xfId="1" applyFont="1" applyFill="1" applyBorder="1" applyAlignment="1" applyProtection="1">
      <alignment horizontal="center" vertical="center" wrapText="1"/>
      <protection locked="0"/>
    </xf>
    <xf numFmtId="0" fontId="11" fillId="3" borderId="9" xfId="1" applyFont="1" applyFill="1" applyBorder="1" applyAlignment="1" applyProtection="1">
      <alignment horizontal="center" vertical="center" wrapText="1"/>
      <protection locked="0"/>
    </xf>
    <xf numFmtId="0" fontId="10" fillId="0" borderId="2" xfId="1" applyFont="1" applyBorder="1" applyAlignment="1">
      <alignment horizontal="center" vertical="center" wrapText="1"/>
    </xf>
    <xf numFmtId="0" fontId="10" fillId="0" borderId="6" xfId="1" applyFont="1" applyBorder="1" applyAlignment="1">
      <alignment horizontal="center" vertical="center" wrapText="1"/>
    </xf>
    <xf numFmtId="0" fontId="10" fillId="0" borderId="11" xfId="1" applyFont="1" applyBorder="1" applyAlignment="1">
      <alignment horizontal="center" vertical="center" wrapText="1"/>
    </xf>
    <xf numFmtId="0" fontId="11" fillId="0" borderId="2" xfId="1" applyFont="1" applyBorder="1" applyAlignment="1">
      <alignment horizontal="center" vertical="center"/>
    </xf>
    <xf numFmtId="3" fontId="11" fillId="0" borderId="2" xfId="1" applyNumberFormat="1" applyFont="1" applyBorder="1" applyAlignment="1">
      <alignment horizontal="center" vertical="center"/>
    </xf>
    <xf numFmtId="0" fontId="0" fillId="0" borderId="0" xfId="0" applyProtection="1">
      <protection locked="0"/>
    </xf>
    <xf numFmtId="0" fontId="11" fillId="3" borderId="5" xfId="1" applyFont="1" applyFill="1" applyBorder="1" applyAlignment="1" applyProtection="1">
      <alignment horizontal="center" vertical="center" wrapText="1"/>
      <protection locked="0"/>
    </xf>
    <xf numFmtId="9" fontId="11" fillId="0" borderId="2" xfId="4" applyFont="1" applyBorder="1" applyAlignment="1">
      <alignment horizontal="center" vertical="center"/>
    </xf>
    <xf numFmtId="0" fontId="0" fillId="0" borderId="0" xfId="0" applyAlignment="1">
      <alignment vertical="center"/>
    </xf>
    <xf numFmtId="0" fontId="18" fillId="0" borderId="0" xfId="0" applyFont="1"/>
    <xf numFmtId="0" fontId="15" fillId="0" borderId="0" xfId="0" applyFont="1"/>
    <xf numFmtId="0" fontId="19" fillId="0" borderId="0" xfId="0" applyFont="1" applyAlignment="1">
      <alignment horizontal="right"/>
    </xf>
    <xf numFmtId="14" fontId="20" fillId="0" borderId="0" xfId="0" applyNumberFormat="1" applyFont="1"/>
    <xf numFmtId="0" fontId="15" fillId="0" borderId="0" xfId="0" applyFont="1" applyAlignment="1">
      <alignment horizontal="center"/>
    </xf>
    <xf numFmtId="0" fontId="21" fillId="0" borderId="0" xfId="0" applyFont="1"/>
    <xf numFmtId="165" fontId="21" fillId="0" borderId="0" xfId="0" applyNumberFormat="1" applyFont="1"/>
    <xf numFmtId="1" fontId="15" fillId="0" borderId="0" xfId="0" applyNumberFormat="1" applyFont="1"/>
    <xf numFmtId="165" fontId="15" fillId="0" borderId="0" xfId="0" applyNumberFormat="1" applyFont="1"/>
    <xf numFmtId="0" fontId="22" fillId="0" borderId="0" xfId="5" applyFont="1" applyFill="1" applyBorder="1"/>
    <xf numFmtId="0" fontId="23" fillId="0" borderId="0" xfId="0" applyFont="1"/>
    <xf numFmtId="22" fontId="15" fillId="0" borderId="0" xfId="0" applyNumberFormat="1" applyFont="1"/>
    <xf numFmtId="0" fontId="11" fillId="3" borderId="7" xfId="1" applyFont="1" applyFill="1" applyBorder="1" applyAlignment="1" applyProtection="1">
      <alignment horizontal="center" vertical="center" wrapText="1"/>
      <protection locked="0"/>
    </xf>
    <xf numFmtId="0" fontId="11" fillId="3" borderId="8" xfId="1" applyFont="1" applyFill="1" applyBorder="1" applyAlignment="1" applyProtection="1">
      <alignment horizontal="center" vertical="center" wrapText="1"/>
      <protection locked="0"/>
    </xf>
    <xf numFmtId="0" fontId="11" fillId="0" borderId="14" xfId="1" applyFont="1" applyBorder="1" applyAlignment="1">
      <alignment horizontal="center" vertical="center"/>
    </xf>
    <xf numFmtId="3" fontId="11" fillId="0" borderId="14" xfId="1" applyNumberFormat="1" applyFont="1" applyBorder="1" applyAlignment="1">
      <alignment horizontal="center" vertical="center"/>
    </xf>
    <xf numFmtId="9" fontId="11" fillId="0" borderId="14" xfId="4" applyFont="1" applyBorder="1" applyAlignment="1">
      <alignment horizontal="center" vertical="center"/>
    </xf>
    <xf numFmtId="0" fontId="11" fillId="4" borderId="17" xfId="1" applyFont="1" applyFill="1" applyBorder="1" applyAlignment="1">
      <alignment horizontal="center"/>
    </xf>
    <xf numFmtId="3" fontId="12" fillId="0" borderId="17" xfId="1" applyNumberFormat="1" applyFont="1" applyBorder="1" applyAlignment="1">
      <alignment horizontal="center" vertical="center" wrapText="1"/>
    </xf>
    <xf numFmtId="3" fontId="12" fillId="4" borderId="18" xfId="1" applyNumberFormat="1" applyFont="1" applyFill="1" applyBorder="1" applyAlignment="1">
      <alignment horizontal="center" vertical="center"/>
    </xf>
    <xf numFmtId="2" fontId="11" fillId="3" borderId="15" xfId="1" applyNumberFormat="1" applyFont="1" applyFill="1" applyBorder="1" applyAlignment="1" applyProtection="1">
      <alignment vertical="center" wrapText="1"/>
      <protection locked="0"/>
    </xf>
    <xf numFmtId="0" fontId="3" fillId="0" borderId="15" xfId="1" applyFont="1" applyBorder="1" applyAlignment="1">
      <alignment horizontal="center" vertical="center" wrapText="1"/>
    </xf>
    <xf numFmtId="0" fontId="7" fillId="0" borderId="0" xfId="1" applyFont="1" applyAlignment="1">
      <alignment vertical="center" wrapText="1"/>
    </xf>
    <xf numFmtId="0" fontId="8" fillId="0" borderId="0" xfId="1" applyFont="1" applyAlignment="1">
      <alignment vertical="center" wrapText="1"/>
    </xf>
    <xf numFmtId="166" fontId="11" fillId="0" borderId="2" xfId="1" applyNumberFormat="1" applyFont="1" applyBorder="1" applyAlignment="1">
      <alignment horizontal="center" vertical="center"/>
    </xf>
    <xf numFmtId="0" fontId="7" fillId="0" borderId="0" xfId="1" applyFont="1" applyAlignment="1">
      <alignment horizontal="left" vertical="center" wrapText="1"/>
    </xf>
    <xf numFmtId="0" fontId="8" fillId="0" borderId="0" xfId="1" applyFont="1" applyAlignment="1">
      <alignment horizontal="left" vertical="center" wrapText="1"/>
    </xf>
    <xf numFmtId="14" fontId="11" fillId="3" borderId="22" xfId="1" applyNumberFormat="1" applyFont="1" applyFill="1" applyBorder="1" applyAlignment="1" applyProtection="1">
      <alignment vertical="center" wrapText="1"/>
      <protection locked="0"/>
    </xf>
    <xf numFmtId="3" fontId="11" fillId="0" borderId="6" xfId="1" applyNumberFormat="1" applyFont="1" applyBorder="1" applyAlignment="1">
      <alignment horizontal="center" vertical="center"/>
    </xf>
    <xf numFmtId="0" fontId="12" fillId="0" borderId="0" xfId="1" applyFont="1" applyAlignment="1">
      <alignment horizontal="center" vertical="center" wrapText="1"/>
    </xf>
    <xf numFmtId="3" fontId="12" fillId="0" borderId="0" xfId="1" applyNumberFormat="1" applyFont="1" applyAlignment="1">
      <alignment horizontal="center" vertical="center" wrapText="1"/>
    </xf>
    <xf numFmtId="0" fontId="12" fillId="0" borderId="0" xfId="3" applyNumberFormat="1" applyFont="1" applyBorder="1" applyAlignment="1">
      <alignment horizontal="center" vertical="top" wrapText="1"/>
    </xf>
    <xf numFmtId="164" fontId="12" fillId="0" borderId="0" xfId="1" applyNumberFormat="1" applyFont="1" applyAlignment="1">
      <alignment horizontal="center" vertical="center" wrapText="1"/>
    </xf>
    <xf numFmtId="0" fontId="16" fillId="0" borderId="15" xfId="1" applyFont="1" applyBorder="1" applyAlignment="1">
      <alignment vertical="center"/>
    </xf>
    <xf numFmtId="3" fontId="12" fillId="0" borderId="0" xfId="1" applyNumberFormat="1" applyFont="1" applyAlignment="1">
      <alignment horizontal="center" vertical="center"/>
    </xf>
    <xf numFmtId="0" fontId="16" fillId="0" borderId="30" xfId="1" applyFont="1" applyBorder="1" applyAlignment="1">
      <alignment vertical="center"/>
    </xf>
    <xf numFmtId="0" fontId="16" fillId="0" borderId="29" xfId="1" applyFont="1" applyBorder="1" applyAlignment="1">
      <alignment vertical="center"/>
    </xf>
    <xf numFmtId="0" fontId="11" fillId="3" borderId="2" xfId="1" applyFont="1" applyFill="1" applyBorder="1" applyAlignment="1" applyProtection="1">
      <alignment vertical="center" wrapText="1"/>
      <protection locked="0"/>
    </xf>
    <xf numFmtId="0" fontId="3" fillId="0" borderId="2" xfId="1" applyFont="1" applyBorder="1" applyAlignment="1">
      <alignment horizontal="center" vertical="center" wrapText="1"/>
    </xf>
    <xf numFmtId="0" fontId="12" fillId="0" borderId="19" xfId="1" applyFont="1" applyBorder="1" applyAlignment="1">
      <alignment horizontal="center" vertical="center" wrapText="1"/>
    </xf>
    <xf numFmtId="0" fontId="12" fillId="0" borderId="17" xfId="1" applyFont="1" applyBorder="1" applyAlignment="1">
      <alignment horizontal="center" vertical="center" wrapText="1"/>
    </xf>
    <xf numFmtId="0" fontId="16" fillId="0" borderId="15" xfId="1" applyFont="1" applyBorder="1" applyAlignment="1">
      <alignment horizontal="center" vertical="center"/>
    </xf>
    <xf numFmtId="0" fontId="11" fillId="4" borderId="20" xfId="1" applyFont="1" applyFill="1" applyBorder="1" applyAlignment="1">
      <alignment horizontal="center"/>
    </xf>
    <xf numFmtId="0" fontId="11" fillId="4" borderId="21" xfId="1" applyFont="1" applyFill="1" applyBorder="1" applyAlignment="1">
      <alignment horizontal="center"/>
    </xf>
    <xf numFmtId="0" fontId="11" fillId="3" borderId="10" xfId="1" applyFont="1" applyFill="1" applyBorder="1" applyAlignment="1" applyProtection="1">
      <alignment horizontal="center" vertical="center" wrapText="1"/>
      <protection locked="0"/>
    </xf>
    <xf numFmtId="0" fontId="11" fillId="3" borderId="5" xfId="1" applyFont="1" applyFill="1" applyBorder="1" applyAlignment="1" applyProtection="1">
      <alignment horizontal="center" vertical="center" wrapText="1"/>
      <protection locked="0"/>
    </xf>
    <xf numFmtId="0" fontId="11" fillId="3" borderId="6" xfId="1" applyFont="1" applyFill="1" applyBorder="1" applyAlignment="1" applyProtection="1">
      <alignment horizontal="center" vertical="center" wrapText="1"/>
      <protection locked="0"/>
    </xf>
    <xf numFmtId="0" fontId="11" fillId="3" borderId="16" xfId="1" applyFont="1" applyFill="1" applyBorder="1" applyAlignment="1" applyProtection="1">
      <alignment horizontal="center" vertical="center" wrapText="1"/>
      <protection locked="0"/>
    </xf>
    <xf numFmtId="0" fontId="11" fillId="3" borderId="7" xfId="1" applyFont="1" applyFill="1" applyBorder="1" applyAlignment="1" applyProtection="1">
      <alignment horizontal="center" vertical="center" wrapText="1"/>
      <protection locked="0"/>
    </xf>
    <xf numFmtId="0" fontId="11" fillId="3" borderId="8" xfId="1" applyFont="1" applyFill="1" applyBorder="1" applyAlignment="1" applyProtection="1">
      <alignment horizontal="center" vertical="center" wrapText="1"/>
      <protection locked="0"/>
    </xf>
    <xf numFmtId="2" fontId="11" fillId="3" borderId="26" xfId="1" applyNumberFormat="1" applyFont="1" applyFill="1" applyBorder="1" applyAlignment="1" applyProtection="1">
      <alignment horizontal="center" vertical="center" wrapText="1"/>
      <protection locked="0"/>
    </xf>
    <xf numFmtId="2" fontId="11" fillId="3" borderId="27" xfId="1" applyNumberFormat="1" applyFont="1" applyFill="1" applyBorder="1" applyAlignment="1" applyProtection="1">
      <alignment horizontal="center" vertical="center" wrapText="1"/>
      <protection locked="0"/>
    </xf>
    <xf numFmtId="2" fontId="11" fillId="3" borderId="28" xfId="1" applyNumberFormat="1" applyFont="1" applyFill="1" applyBorder="1" applyAlignment="1" applyProtection="1">
      <alignment horizontal="center" vertical="center" wrapText="1"/>
      <protection locked="0"/>
    </xf>
    <xf numFmtId="164" fontId="11" fillId="0" borderId="2" xfId="1" applyNumberFormat="1" applyFont="1" applyBorder="1" applyAlignment="1">
      <alignment horizontal="center" vertical="center" wrapText="1"/>
    </xf>
    <xf numFmtId="0" fontId="10" fillId="0" borderId="5" xfId="1" applyFont="1" applyBorder="1" applyAlignment="1">
      <alignment horizontal="center" vertical="center" wrapText="1"/>
    </xf>
    <xf numFmtId="0" fontId="10" fillId="0" borderId="6" xfId="1" applyFont="1" applyBorder="1" applyAlignment="1">
      <alignment horizontal="center" vertical="center" wrapText="1"/>
    </xf>
    <xf numFmtId="0" fontId="8" fillId="0" borderId="5" xfId="1" applyFont="1" applyBorder="1" applyAlignment="1">
      <alignment horizontal="center" vertical="center" wrapText="1"/>
    </xf>
    <xf numFmtId="0" fontId="8" fillId="0" borderId="4" xfId="1" applyFont="1" applyBorder="1" applyAlignment="1">
      <alignment horizontal="center" vertical="center" wrapText="1"/>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7" fillId="0" borderId="13" xfId="1" applyFont="1" applyBorder="1" applyAlignment="1">
      <alignment horizontal="center" vertical="center" wrapText="1"/>
    </xf>
    <xf numFmtId="0" fontId="7" fillId="0" borderId="9" xfId="1" applyFont="1" applyBorder="1" applyAlignment="1">
      <alignment horizontal="center" vertical="center" wrapText="1"/>
    </xf>
    <xf numFmtId="0" fontId="8" fillId="0" borderId="6" xfId="1" applyFont="1" applyBorder="1" applyAlignment="1">
      <alignment horizontal="center" vertical="center" wrapText="1"/>
    </xf>
    <xf numFmtId="0" fontId="8" fillId="0" borderId="2" xfId="1" applyFont="1" applyBorder="1" applyAlignment="1">
      <alignment horizontal="center" vertical="center" wrapText="1"/>
    </xf>
    <xf numFmtId="0" fontId="0" fillId="0" borderId="0" xfId="0" applyAlignment="1">
      <alignment horizontal="center"/>
    </xf>
    <xf numFmtId="0" fontId="8" fillId="0" borderId="10" xfId="1" applyFont="1" applyBorder="1" applyAlignment="1">
      <alignment horizontal="center" vertical="center" wrapText="1"/>
    </xf>
    <xf numFmtId="0" fontId="6" fillId="0" borderId="0" xfId="1" applyFont="1" applyAlignment="1">
      <alignment horizontal="left" vertical="center" wrapText="1"/>
    </xf>
    <xf numFmtId="0" fontId="9" fillId="0" borderId="0" xfId="1" applyFont="1" applyAlignment="1">
      <alignment horizontal="left" vertical="center" wrapText="1"/>
    </xf>
    <xf numFmtId="0" fontId="10" fillId="0" borderId="0" xfId="1" applyFont="1" applyAlignment="1">
      <alignment horizontal="left" vertical="center" wrapText="1"/>
    </xf>
    <xf numFmtId="0" fontId="8" fillId="0" borderId="7" xfId="1" applyFont="1" applyBorder="1" applyAlignment="1">
      <alignment horizontal="center" vertical="center" wrapText="1"/>
    </xf>
    <xf numFmtId="0" fontId="8" fillId="0" borderId="3" xfId="1" applyFont="1" applyBorder="1" applyAlignment="1">
      <alignment horizontal="center" vertical="center" wrapText="1"/>
    </xf>
    <xf numFmtId="0" fontId="8" fillId="0" borderId="8" xfId="1" applyFont="1" applyBorder="1" applyAlignment="1">
      <alignment horizontal="center" vertical="center" wrapText="1"/>
    </xf>
    <xf numFmtId="164" fontId="12" fillId="0" borderId="18" xfId="1" applyNumberFormat="1" applyFont="1" applyBorder="1" applyAlignment="1">
      <alignment horizontal="center" vertical="center" wrapText="1"/>
    </xf>
    <xf numFmtId="164" fontId="12" fillId="0" borderId="19" xfId="1" applyNumberFormat="1" applyFont="1" applyBorder="1" applyAlignment="1">
      <alignment horizontal="center" vertical="center" wrapText="1"/>
    </xf>
    <xf numFmtId="0" fontId="8" fillId="0" borderId="14" xfId="1" applyFont="1" applyBorder="1" applyAlignment="1">
      <alignment horizontal="center" vertical="center" wrapText="1"/>
    </xf>
    <xf numFmtId="0" fontId="8" fillId="0" borderId="15" xfId="1" applyFont="1" applyBorder="1" applyAlignment="1">
      <alignment horizontal="center" vertical="center" wrapText="1"/>
    </xf>
    <xf numFmtId="0" fontId="11" fillId="0" borderId="5" xfId="3" applyNumberFormat="1" applyFont="1" applyBorder="1" applyAlignment="1">
      <alignment horizontal="center" vertical="top" wrapText="1"/>
    </xf>
    <xf numFmtId="0" fontId="11" fillId="0" borderId="6" xfId="3" applyNumberFormat="1" applyFont="1" applyBorder="1" applyAlignment="1">
      <alignment horizontal="center" vertical="top" wrapText="1"/>
    </xf>
    <xf numFmtId="0" fontId="12" fillId="0" borderId="18" xfId="3" applyNumberFormat="1" applyFont="1" applyBorder="1" applyAlignment="1">
      <alignment horizontal="center" vertical="top" wrapText="1"/>
    </xf>
    <xf numFmtId="0" fontId="12" fillId="0" borderId="19" xfId="3" applyNumberFormat="1" applyFont="1" applyBorder="1" applyAlignment="1">
      <alignment horizontal="center" vertical="top" wrapText="1"/>
    </xf>
    <xf numFmtId="0" fontId="16" fillId="0" borderId="2" xfId="1" applyFont="1" applyBorder="1" applyAlignment="1">
      <alignment horizontal="center" vertical="center"/>
    </xf>
    <xf numFmtId="0" fontId="10" fillId="0" borderId="4" xfId="1" applyFont="1" applyBorder="1" applyAlignment="1">
      <alignment horizontal="center" vertical="center" wrapText="1"/>
    </xf>
    <xf numFmtId="0" fontId="11" fillId="3" borderId="12" xfId="1" applyFont="1" applyFill="1" applyBorder="1" applyAlignment="1" applyProtection="1">
      <alignment horizontal="center" vertical="center" wrapText="1"/>
      <protection locked="0"/>
    </xf>
    <xf numFmtId="0" fontId="11" fillId="3" borderId="4" xfId="1" applyFont="1" applyFill="1" applyBorder="1" applyAlignment="1" applyProtection="1">
      <alignment horizontal="center" vertical="center" wrapText="1"/>
      <protection locked="0"/>
    </xf>
    <xf numFmtId="0" fontId="11" fillId="4" borderId="31" xfId="1" applyFont="1" applyFill="1" applyBorder="1" applyAlignment="1">
      <alignment horizontal="center"/>
    </xf>
    <xf numFmtId="2" fontId="11" fillId="3" borderId="30" xfId="1" applyNumberFormat="1" applyFont="1" applyFill="1" applyBorder="1" applyAlignment="1" applyProtection="1">
      <alignment horizontal="center" vertical="center" wrapText="1"/>
      <protection locked="0"/>
    </xf>
    <xf numFmtId="2" fontId="11" fillId="3" borderId="15" xfId="1" applyNumberFormat="1" applyFont="1" applyFill="1" applyBorder="1" applyAlignment="1" applyProtection="1">
      <alignment horizontal="center" vertical="center" wrapText="1"/>
      <protection locked="0"/>
    </xf>
    <xf numFmtId="0" fontId="12" fillId="0" borderId="21" xfId="1" applyFont="1" applyBorder="1" applyAlignment="1">
      <alignment horizontal="center" vertical="center" wrapText="1"/>
    </xf>
    <xf numFmtId="0" fontId="12" fillId="0" borderId="32" xfId="1" applyFont="1" applyBorder="1" applyAlignment="1">
      <alignment horizontal="center" vertical="center" wrapText="1"/>
    </xf>
    <xf numFmtId="3" fontId="12" fillId="0" borderId="18" xfId="1" applyNumberFormat="1" applyFont="1" applyBorder="1" applyAlignment="1">
      <alignment horizontal="center" vertical="center" wrapText="1"/>
    </xf>
    <xf numFmtId="3" fontId="12" fillId="0" borderId="19" xfId="1" applyNumberFormat="1" applyFont="1" applyBorder="1" applyAlignment="1">
      <alignment horizontal="center" vertical="center" wrapText="1"/>
    </xf>
    <xf numFmtId="164" fontId="11" fillId="0" borderId="5" xfId="1" applyNumberFormat="1" applyFont="1" applyBorder="1" applyAlignment="1">
      <alignment horizontal="center" vertical="center" wrapText="1"/>
    </xf>
    <xf numFmtId="164" fontId="11" fillId="0" borderId="6" xfId="1" applyNumberFormat="1" applyFont="1" applyBorder="1" applyAlignment="1">
      <alignment horizontal="center" vertical="center" wrapText="1"/>
    </xf>
    <xf numFmtId="3" fontId="11" fillId="0" borderId="5" xfId="1" applyNumberFormat="1" applyFont="1" applyBorder="1" applyAlignment="1">
      <alignment horizontal="center" vertical="center"/>
    </xf>
    <xf numFmtId="3" fontId="11" fillId="0" borderId="6" xfId="1" applyNumberFormat="1" applyFont="1" applyBorder="1" applyAlignment="1">
      <alignment horizontal="center" vertical="center"/>
    </xf>
    <xf numFmtId="0" fontId="7" fillId="0" borderId="2"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12" xfId="1" applyFont="1" applyBorder="1" applyAlignment="1">
      <alignment horizontal="center" vertical="center" wrapText="1"/>
    </xf>
    <xf numFmtId="0" fontId="5" fillId="0" borderId="4" xfId="1" applyFont="1" applyBorder="1" applyAlignment="1" applyProtection="1">
      <alignment horizontal="left" vertical="center"/>
      <protection locked="0"/>
    </xf>
    <xf numFmtId="0" fontId="7" fillId="0" borderId="0" xfId="1" applyFont="1" applyAlignment="1">
      <alignment vertical="center" wrapText="1"/>
    </xf>
    <xf numFmtId="0" fontId="8" fillId="0" borderId="0" xfId="1" applyFont="1" applyAlignment="1">
      <alignment vertical="center" wrapText="1"/>
    </xf>
    <xf numFmtId="0" fontId="5" fillId="0" borderId="1" xfId="1" applyFont="1" applyBorder="1" applyAlignment="1" applyProtection="1">
      <alignment horizontal="left" vertical="center"/>
      <protection locked="0"/>
    </xf>
    <xf numFmtId="0" fontId="25" fillId="0" borderId="23" xfId="0" applyFont="1" applyBorder="1" applyAlignment="1">
      <alignment horizontal="left"/>
    </xf>
    <xf numFmtId="0" fontId="25" fillId="0" borderId="24" xfId="0" applyFont="1" applyBorder="1" applyAlignment="1">
      <alignment horizontal="left"/>
    </xf>
    <xf numFmtId="0" fontId="25" fillId="0" borderId="25" xfId="0" applyFont="1" applyBorder="1" applyAlignment="1">
      <alignment horizontal="left"/>
    </xf>
  </cellXfs>
  <cellStyles count="6">
    <cellStyle name="Comma" xfId="3" builtinId="3"/>
    <cellStyle name="Currency 2" xfId="2" xr:uid="{CFBC56C8-1573-41D3-8150-266C6DDE51ED}"/>
    <cellStyle name="Explanatory Text" xfId="5" builtinId="53"/>
    <cellStyle name="Normal" xfId="0" builtinId="0"/>
    <cellStyle name="Normal 2" xfId="1" xr:uid="{70AF3384-8BDC-42AF-9190-E993F15032EE}"/>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3</xdr:col>
      <xdr:colOff>371769</xdr:colOff>
      <xdr:row>3</xdr:row>
      <xdr:rowOff>257175</xdr:rowOff>
    </xdr:to>
    <xdr:pic>
      <xdr:nvPicPr>
        <xdr:cNvPr id="2" name="Picture 2">
          <a:extLst>
            <a:ext uri="{FF2B5EF4-FFF2-40B4-BE49-F238E27FC236}">
              <a16:creationId xmlns:a16="http://schemas.microsoft.com/office/drawing/2014/main" id="{17EA0902-ACAA-EF0B-3BE1-F476852F0CC9}"/>
            </a:ext>
          </a:extLst>
        </xdr:cNvPr>
        <xdr:cNvPicPr>
          <a:picLocks noChangeAspect="1"/>
        </xdr:cNvPicPr>
      </xdr:nvPicPr>
      <xdr:blipFill>
        <a:blip xmlns:r="http://schemas.openxmlformats.org/officeDocument/2006/relationships" r:embed="rId1"/>
        <a:stretch>
          <a:fillRect/>
        </a:stretch>
      </xdr:blipFill>
      <xdr:spPr>
        <a:xfrm>
          <a:off x="19050" y="0"/>
          <a:ext cx="2257719" cy="828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3</xdr:col>
      <xdr:colOff>447969</xdr:colOff>
      <xdr:row>3</xdr:row>
      <xdr:rowOff>257175</xdr:rowOff>
    </xdr:to>
    <xdr:pic>
      <xdr:nvPicPr>
        <xdr:cNvPr id="2" name="Picture 2">
          <a:extLst>
            <a:ext uri="{FF2B5EF4-FFF2-40B4-BE49-F238E27FC236}">
              <a16:creationId xmlns:a16="http://schemas.microsoft.com/office/drawing/2014/main" id="{8CD98126-D16F-45EE-8E3B-A0B426443EFF}"/>
            </a:ext>
          </a:extLst>
        </xdr:cNvPr>
        <xdr:cNvPicPr>
          <a:picLocks noChangeAspect="1"/>
        </xdr:cNvPicPr>
      </xdr:nvPicPr>
      <xdr:blipFill>
        <a:blip xmlns:r="http://schemas.openxmlformats.org/officeDocument/2006/relationships" r:embed="rId1"/>
        <a:stretch>
          <a:fillRect/>
        </a:stretch>
      </xdr:blipFill>
      <xdr:spPr>
        <a:xfrm>
          <a:off x="19050" y="0"/>
          <a:ext cx="2257719" cy="82867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AFB53-D27A-492E-A7E9-9356F17819C3}">
  <dimension ref="A1:V21"/>
  <sheetViews>
    <sheetView topLeftCell="A7" workbookViewId="0">
      <selection activeCell="A15" sqref="A15:C15"/>
    </sheetView>
  </sheetViews>
  <sheetFormatPr defaultRowHeight="15" x14ac:dyDescent="0.25"/>
  <cols>
    <col min="2" max="2" width="10.28515625" customWidth="1"/>
    <col min="4" max="4" width="8.28515625" bestFit="1" customWidth="1"/>
    <col min="12" max="12" width="12" customWidth="1"/>
    <col min="13" max="13" width="14" bestFit="1" customWidth="1"/>
    <col min="14" max="15" width="14.28515625" bestFit="1" customWidth="1"/>
    <col min="16" max="16" width="14.5703125" bestFit="1" customWidth="1"/>
    <col min="17" max="17" width="22.140625" bestFit="1" customWidth="1"/>
    <col min="18" max="18" width="14.140625" bestFit="1" customWidth="1"/>
    <col min="23" max="23" width="9.7109375" bestFit="1" customWidth="1"/>
  </cols>
  <sheetData>
    <row r="1" spans="1:22" x14ac:dyDescent="0.25">
      <c r="A1" s="81"/>
      <c r="B1" s="81"/>
      <c r="C1" s="81"/>
      <c r="D1" s="81"/>
      <c r="E1" s="81"/>
      <c r="F1" s="81"/>
      <c r="G1" s="81"/>
      <c r="H1" s="81"/>
      <c r="I1" s="81"/>
      <c r="J1" s="81"/>
      <c r="K1" s="81"/>
      <c r="L1" s="81"/>
      <c r="M1" s="81"/>
      <c r="N1" s="81"/>
      <c r="O1" s="81"/>
      <c r="P1" s="81"/>
      <c r="Q1" s="81"/>
    </row>
    <row r="2" spans="1:22" x14ac:dyDescent="0.25">
      <c r="A2" s="81"/>
      <c r="B2" s="81"/>
      <c r="C2" s="81"/>
      <c r="D2" s="81"/>
      <c r="E2" s="81"/>
      <c r="F2" s="81"/>
      <c r="G2" s="81"/>
      <c r="H2" s="81"/>
      <c r="I2" s="81"/>
      <c r="J2" s="81"/>
      <c r="K2" s="81"/>
      <c r="L2" s="81"/>
      <c r="M2" s="81"/>
      <c r="N2" s="81"/>
      <c r="O2" s="81"/>
      <c r="P2" s="81"/>
      <c r="Q2" s="81"/>
    </row>
    <row r="3" spans="1:22" x14ac:dyDescent="0.25">
      <c r="A3" s="81"/>
      <c r="B3" s="81"/>
      <c r="C3" s="81"/>
      <c r="D3" s="81"/>
      <c r="E3" s="81"/>
      <c r="F3" s="81"/>
      <c r="G3" s="81"/>
      <c r="H3" s="81"/>
      <c r="I3" s="81"/>
      <c r="J3" s="81"/>
      <c r="K3" s="81"/>
      <c r="L3" s="81"/>
      <c r="M3" s="81"/>
      <c r="N3" s="81"/>
      <c r="O3" s="81"/>
      <c r="P3" s="81"/>
      <c r="Q3" s="81"/>
    </row>
    <row r="4" spans="1:22" ht="31.5" customHeight="1" x14ac:dyDescent="0.25">
      <c r="A4" s="81"/>
      <c r="B4" s="81"/>
      <c r="C4" s="81"/>
      <c r="D4" s="81"/>
      <c r="E4" s="81"/>
      <c r="F4" s="81"/>
      <c r="G4" s="81"/>
      <c r="H4" s="81"/>
      <c r="I4" s="81"/>
      <c r="J4" s="81"/>
      <c r="K4" s="81"/>
      <c r="L4" s="81"/>
      <c r="M4" s="81"/>
      <c r="N4" s="81"/>
      <c r="O4" s="81"/>
      <c r="P4" s="81"/>
      <c r="Q4" s="81"/>
    </row>
    <row r="5" spans="1:22" ht="21" x14ac:dyDescent="0.25">
      <c r="A5" s="83" t="s">
        <v>0</v>
      </c>
      <c r="B5" s="83"/>
      <c r="C5" s="83"/>
      <c r="D5" s="83"/>
      <c r="E5" s="83"/>
      <c r="F5" s="83"/>
      <c r="G5" s="83"/>
      <c r="H5" s="83"/>
      <c r="I5" s="83"/>
      <c r="J5" s="83"/>
      <c r="K5" s="83"/>
      <c r="L5" s="83"/>
      <c r="M5" s="83"/>
      <c r="N5" s="83"/>
      <c r="O5" s="83"/>
      <c r="P5" s="83"/>
      <c r="Q5" s="83"/>
    </row>
    <row r="6" spans="1:22" ht="84.75" customHeight="1" x14ac:dyDescent="0.25">
      <c r="A6" s="84" t="s">
        <v>1</v>
      </c>
      <c r="B6" s="85"/>
      <c r="C6" s="85"/>
      <c r="D6" s="85"/>
      <c r="E6" s="85"/>
      <c r="F6" s="85"/>
      <c r="G6" s="85"/>
      <c r="H6" s="85"/>
      <c r="I6" s="85"/>
      <c r="J6" s="85"/>
      <c r="K6" s="85"/>
      <c r="L6" s="85"/>
      <c r="M6" s="85"/>
      <c r="N6" s="85"/>
      <c r="O6" s="85"/>
      <c r="P6" s="85"/>
      <c r="Q6" s="85"/>
    </row>
    <row r="7" spans="1:22" ht="58.5" customHeight="1" x14ac:dyDescent="0.25">
      <c r="A7" s="73" t="s">
        <v>2</v>
      </c>
      <c r="B7" s="74"/>
      <c r="C7" s="79"/>
      <c r="D7" s="91" t="s">
        <v>3</v>
      </c>
      <c r="E7" s="73" t="s">
        <v>4</v>
      </c>
      <c r="F7" s="74"/>
      <c r="G7" s="74"/>
      <c r="H7" s="74"/>
      <c r="I7" s="82" t="s">
        <v>5</v>
      </c>
      <c r="J7" s="82"/>
      <c r="K7" s="82"/>
      <c r="L7" s="82"/>
      <c r="M7" s="82"/>
      <c r="N7" s="79" t="s">
        <v>6</v>
      </c>
      <c r="O7" s="80"/>
      <c r="P7" s="86" t="s">
        <v>7</v>
      </c>
      <c r="Q7" s="87"/>
      <c r="R7" s="87"/>
      <c r="S7" s="75" t="s">
        <v>8</v>
      </c>
      <c r="T7" s="76"/>
      <c r="U7" s="75" t="s">
        <v>9</v>
      </c>
      <c r="V7" s="76"/>
    </row>
    <row r="8" spans="1:22" ht="68.25" customHeight="1" x14ac:dyDescent="0.25">
      <c r="A8" s="86"/>
      <c r="B8" s="87"/>
      <c r="C8" s="88"/>
      <c r="D8" s="92"/>
      <c r="E8" s="71" t="s">
        <v>10</v>
      </c>
      <c r="F8" s="72"/>
      <c r="G8" s="71" t="s">
        <v>11</v>
      </c>
      <c r="H8" s="72"/>
      <c r="I8" s="71" t="s">
        <v>10</v>
      </c>
      <c r="J8" s="72"/>
      <c r="K8" s="71" t="s">
        <v>11</v>
      </c>
      <c r="L8" s="72"/>
      <c r="M8" s="10" t="s">
        <v>12</v>
      </c>
      <c r="N8" s="9" t="s">
        <v>13</v>
      </c>
      <c r="O8" s="8" t="s">
        <v>14</v>
      </c>
      <c r="P8" s="8" t="s">
        <v>15</v>
      </c>
      <c r="Q8" s="8" t="s">
        <v>16</v>
      </c>
      <c r="R8" s="8" t="s">
        <v>17</v>
      </c>
      <c r="S8" s="77"/>
      <c r="T8" s="78"/>
      <c r="U8" s="77"/>
      <c r="V8" s="78"/>
    </row>
    <row r="9" spans="1:22" x14ac:dyDescent="0.25">
      <c r="A9" s="61"/>
      <c r="B9" s="61"/>
      <c r="C9" s="61"/>
      <c r="D9" s="14" t="s">
        <v>59</v>
      </c>
      <c r="E9" s="62"/>
      <c r="F9" s="63"/>
      <c r="G9" s="62"/>
      <c r="H9" s="63"/>
      <c r="I9" s="62"/>
      <c r="J9" s="63"/>
      <c r="K9" s="62"/>
      <c r="L9" s="63"/>
      <c r="M9" s="7"/>
      <c r="N9" s="11">
        <f t="shared" ref="N9:N15" si="0">E9-I9</f>
        <v>0</v>
      </c>
      <c r="O9" s="12">
        <f>G9-K9</f>
        <v>0</v>
      </c>
      <c r="P9" s="15" t="str">
        <f>IFERROR(U9/M9,"")</f>
        <v/>
      </c>
      <c r="Q9" s="41" t="str">
        <f>IFERROR(M9/(O9*$C$18),"")</f>
        <v/>
      </c>
      <c r="R9" s="41" t="str">
        <f>IFERROR((M9-U9)/(O9*$C$18),"")</f>
        <v/>
      </c>
      <c r="S9" s="93">
        <f ca="1">VLOOKUP(YEAR(TODAY()),'Aggregated GHG Information'!$A$21:$B$46,2, FALSE)*(O9/(10^6))</f>
        <v>0</v>
      </c>
      <c r="T9" s="94"/>
      <c r="U9" s="70">
        <f t="shared" ref="U9:U15" si="1">MIN(IF(D9 = "Lighting",O9*0.06,O9*0.13),100000)</f>
        <v>0</v>
      </c>
      <c r="V9" s="70"/>
    </row>
    <row r="10" spans="1:22" x14ac:dyDescent="0.25">
      <c r="A10" s="61"/>
      <c r="B10" s="61"/>
      <c r="C10" s="61"/>
      <c r="D10" s="14"/>
      <c r="E10" s="62"/>
      <c r="F10" s="63"/>
      <c r="G10" s="62"/>
      <c r="H10" s="63"/>
      <c r="I10" s="62"/>
      <c r="J10" s="63"/>
      <c r="K10" s="62"/>
      <c r="L10" s="63"/>
      <c r="M10" s="7"/>
      <c r="N10" s="11">
        <f t="shared" si="0"/>
        <v>0</v>
      </c>
      <c r="O10" s="12">
        <f t="shared" ref="O10:O15" si="2">G10-K10</f>
        <v>0</v>
      </c>
      <c r="P10" s="15" t="str">
        <f t="shared" ref="P10:P15" si="3">IFERROR(U10/M10,"")</f>
        <v/>
      </c>
      <c r="Q10" s="41" t="str">
        <f t="shared" ref="Q10:Q15" si="4">IFERROR(M10/(O10*$C$18),"")</f>
        <v/>
      </c>
      <c r="R10" s="41" t="str">
        <f t="shared" ref="R10:R15" si="5">IFERROR((M10-U10)/(O10*$C$18),"")</f>
        <v/>
      </c>
      <c r="S10" s="93">
        <f ca="1">VLOOKUP(YEAR(TODAY()),'Aggregated GHG Information'!$A$21:$B$46,2, FALSE)*(O10/(10^6))</f>
        <v>0</v>
      </c>
      <c r="T10" s="94"/>
      <c r="U10" s="70">
        <f t="shared" si="1"/>
        <v>0</v>
      </c>
      <c r="V10" s="70"/>
    </row>
    <row r="11" spans="1:22" x14ac:dyDescent="0.25">
      <c r="A11" s="61"/>
      <c r="B11" s="61"/>
      <c r="C11" s="61"/>
      <c r="D11" s="14"/>
      <c r="E11" s="62"/>
      <c r="F11" s="63"/>
      <c r="G11" s="62"/>
      <c r="H11" s="63"/>
      <c r="I11" s="62"/>
      <c r="J11" s="63"/>
      <c r="K11" s="62"/>
      <c r="L11" s="63"/>
      <c r="M11" s="7"/>
      <c r="N11" s="11">
        <f t="shared" si="0"/>
        <v>0</v>
      </c>
      <c r="O11" s="12">
        <f t="shared" si="2"/>
        <v>0</v>
      </c>
      <c r="P11" s="15" t="str">
        <f t="shared" si="3"/>
        <v/>
      </c>
      <c r="Q11" s="41" t="str">
        <f t="shared" si="4"/>
        <v/>
      </c>
      <c r="R11" s="41" t="str">
        <f t="shared" si="5"/>
        <v/>
      </c>
      <c r="S11" s="93">
        <f ca="1">VLOOKUP(YEAR(TODAY()),'Aggregated GHG Information'!$A$21:$B$46,2, FALSE)*(O11/(10^6))</f>
        <v>0</v>
      </c>
      <c r="T11" s="94"/>
      <c r="U11" s="70">
        <f t="shared" si="1"/>
        <v>0</v>
      </c>
      <c r="V11" s="70"/>
    </row>
    <row r="12" spans="1:22" x14ac:dyDescent="0.25">
      <c r="A12" s="61"/>
      <c r="B12" s="61"/>
      <c r="C12" s="61"/>
      <c r="D12" s="14"/>
      <c r="E12" s="62"/>
      <c r="F12" s="63"/>
      <c r="G12" s="62"/>
      <c r="H12" s="63"/>
      <c r="I12" s="62"/>
      <c r="J12" s="63"/>
      <c r="K12" s="62"/>
      <c r="L12" s="63"/>
      <c r="M12" s="6"/>
      <c r="N12" s="11">
        <f t="shared" si="0"/>
        <v>0</v>
      </c>
      <c r="O12" s="12">
        <f t="shared" si="2"/>
        <v>0</v>
      </c>
      <c r="P12" s="15" t="str">
        <f t="shared" si="3"/>
        <v/>
      </c>
      <c r="Q12" s="41" t="str">
        <f t="shared" si="4"/>
        <v/>
      </c>
      <c r="R12" s="41" t="str">
        <f t="shared" si="5"/>
        <v/>
      </c>
      <c r="S12" s="93">
        <f ca="1">VLOOKUP(YEAR(TODAY()),'Aggregated GHG Information'!$A$21:$B$46,2, FALSE)*(O12/(10^6))</f>
        <v>0</v>
      </c>
      <c r="T12" s="94"/>
      <c r="U12" s="70">
        <f t="shared" si="1"/>
        <v>0</v>
      </c>
      <c r="V12" s="70"/>
    </row>
    <row r="13" spans="1:22" x14ac:dyDescent="0.25">
      <c r="A13" s="61"/>
      <c r="B13" s="61"/>
      <c r="C13" s="61"/>
      <c r="D13" s="14"/>
      <c r="E13" s="62"/>
      <c r="F13" s="63"/>
      <c r="G13" s="62"/>
      <c r="H13" s="63"/>
      <c r="I13" s="62"/>
      <c r="J13" s="63"/>
      <c r="K13" s="62"/>
      <c r="L13" s="63"/>
      <c r="M13" s="6"/>
      <c r="N13" s="11">
        <f t="shared" si="0"/>
        <v>0</v>
      </c>
      <c r="O13" s="12">
        <f t="shared" si="2"/>
        <v>0</v>
      </c>
      <c r="P13" s="15" t="str">
        <f t="shared" si="3"/>
        <v/>
      </c>
      <c r="Q13" s="41" t="str">
        <f t="shared" si="4"/>
        <v/>
      </c>
      <c r="R13" s="41" t="str">
        <f t="shared" si="5"/>
        <v/>
      </c>
      <c r="S13" s="93">
        <f ca="1">VLOOKUP(YEAR(TODAY()),'Aggregated GHG Information'!$A$21:$B$46,2, FALSE)*(O13/(10^6))</f>
        <v>0</v>
      </c>
      <c r="T13" s="94"/>
      <c r="U13" s="70">
        <f t="shared" si="1"/>
        <v>0</v>
      </c>
      <c r="V13" s="70"/>
    </row>
    <row r="14" spans="1:22" x14ac:dyDescent="0.25">
      <c r="A14" s="61"/>
      <c r="B14" s="61"/>
      <c r="C14" s="61"/>
      <c r="D14" s="14"/>
      <c r="E14" s="62"/>
      <c r="F14" s="63"/>
      <c r="G14" s="62"/>
      <c r="H14" s="63"/>
      <c r="I14" s="62"/>
      <c r="J14" s="63"/>
      <c r="K14" s="62"/>
      <c r="L14" s="63"/>
      <c r="M14" s="6"/>
      <c r="N14" s="11">
        <f t="shared" si="0"/>
        <v>0</v>
      </c>
      <c r="O14" s="12">
        <f t="shared" si="2"/>
        <v>0</v>
      </c>
      <c r="P14" s="15" t="str">
        <f t="shared" si="3"/>
        <v/>
      </c>
      <c r="Q14" s="41" t="str">
        <f t="shared" si="4"/>
        <v/>
      </c>
      <c r="R14" s="41" t="str">
        <f t="shared" si="5"/>
        <v/>
      </c>
      <c r="S14" s="93">
        <f ca="1">VLOOKUP(YEAR(TODAY()),'Aggregated GHG Information'!$A$21:$B$46,2, FALSE)*(O14/(10^6))</f>
        <v>0</v>
      </c>
      <c r="T14" s="94"/>
      <c r="U14" s="70">
        <f t="shared" si="1"/>
        <v>0</v>
      </c>
      <c r="V14" s="70"/>
    </row>
    <row r="15" spans="1:22" x14ac:dyDescent="0.25">
      <c r="A15" s="64"/>
      <c r="B15" s="64"/>
      <c r="C15" s="64"/>
      <c r="D15" s="29"/>
      <c r="E15" s="65"/>
      <c r="F15" s="66"/>
      <c r="G15" s="65"/>
      <c r="H15" s="66"/>
      <c r="I15" s="65"/>
      <c r="J15" s="66"/>
      <c r="K15" s="65"/>
      <c r="L15" s="66"/>
      <c r="M15" s="30"/>
      <c r="N15" s="31">
        <f t="shared" si="0"/>
        <v>0</v>
      </c>
      <c r="O15" s="32">
        <f t="shared" si="2"/>
        <v>0</v>
      </c>
      <c r="P15" s="33" t="str">
        <f t="shared" si="3"/>
        <v/>
      </c>
      <c r="Q15" s="41" t="str">
        <f t="shared" si="4"/>
        <v/>
      </c>
      <c r="R15" s="41" t="str">
        <f t="shared" si="5"/>
        <v/>
      </c>
      <c r="S15" s="93">
        <f ca="1">VLOOKUP(YEAR(TODAY()),'Aggregated GHG Information'!$A$21:$B$46,2, FALSE)*(O15/(10^6))</f>
        <v>0</v>
      </c>
      <c r="T15" s="94"/>
      <c r="U15" s="70">
        <f t="shared" si="1"/>
        <v>0</v>
      </c>
      <c r="V15" s="70"/>
    </row>
    <row r="16" spans="1:22" ht="15.75" thickBot="1" x14ac:dyDescent="0.3">
      <c r="A16" s="59"/>
      <c r="B16" s="59"/>
      <c r="C16" s="60"/>
      <c r="D16" s="34"/>
      <c r="E16" s="56">
        <f>SUM(E9:F15)</f>
        <v>0</v>
      </c>
      <c r="F16" s="57"/>
      <c r="G16" s="56">
        <f>SUM(G9:H15)</f>
        <v>0</v>
      </c>
      <c r="H16" s="57"/>
      <c r="I16" s="56">
        <f>SUM(I9:J15)</f>
        <v>0</v>
      </c>
      <c r="J16" s="57"/>
      <c r="K16" s="56">
        <f>SUM(K9:L15)</f>
        <v>0</v>
      </c>
      <c r="L16" s="57"/>
      <c r="M16" s="35">
        <f>SUM(M9:M15)</f>
        <v>0</v>
      </c>
      <c r="N16" s="35">
        <f>SUM(N9:N15)</f>
        <v>0</v>
      </c>
      <c r="O16" s="35">
        <f>SUM(O9:O15)</f>
        <v>0</v>
      </c>
      <c r="P16" s="36"/>
      <c r="Q16" s="36"/>
      <c r="R16" s="36"/>
      <c r="S16" s="95">
        <f ca="1">SUM(S9:T15)</f>
        <v>0</v>
      </c>
      <c r="T16" s="96"/>
      <c r="U16" s="89">
        <f>MIN(SUM(U9:V15), 0.5*M16, 100000)</f>
        <v>0</v>
      </c>
      <c r="V16" s="90"/>
    </row>
    <row r="17" spans="1:22" ht="15.75" x14ac:dyDescent="0.25">
      <c r="A17" s="50" t="s">
        <v>18</v>
      </c>
      <c r="B17" s="50"/>
      <c r="C17" s="50"/>
      <c r="D17" s="67"/>
      <c r="E17" s="68"/>
      <c r="F17" s="69"/>
      <c r="G17" s="46"/>
      <c r="H17" s="46"/>
      <c r="I17" s="46"/>
      <c r="J17" s="46"/>
      <c r="K17" s="46"/>
      <c r="L17" s="46"/>
      <c r="M17" s="47"/>
      <c r="N17" s="47"/>
      <c r="O17" s="47"/>
      <c r="P17" s="51"/>
      <c r="Q17" s="51"/>
      <c r="R17" s="51"/>
      <c r="S17" s="48"/>
      <c r="T17" s="48"/>
      <c r="U17" s="49"/>
      <c r="V17" s="49"/>
    </row>
    <row r="18" spans="1:22" ht="15.75" x14ac:dyDescent="0.25">
      <c r="A18" s="58" t="s">
        <v>19</v>
      </c>
      <c r="B18" s="58"/>
      <c r="C18" s="37">
        <v>0.14895</v>
      </c>
      <c r="D18" s="38" t="s">
        <v>20</v>
      </c>
      <c r="E18" s="4"/>
      <c r="F18" s="3"/>
      <c r="G18" s="3"/>
      <c r="H18" s="4"/>
      <c r="I18" s="3"/>
      <c r="J18" s="3"/>
      <c r="K18" s="3"/>
      <c r="L18" s="3"/>
      <c r="M18" s="3"/>
      <c r="N18" s="3"/>
      <c r="O18" s="3"/>
      <c r="P18" s="3"/>
      <c r="Q18" s="1"/>
    </row>
    <row r="21" spans="1:22" x14ac:dyDescent="0.25">
      <c r="A21" s="16"/>
      <c r="B21" s="16"/>
      <c r="C21" s="16"/>
      <c r="D21" s="16"/>
    </row>
  </sheetData>
  <sheetProtection algorithmName="SHA-512" hashValue="ts+1ZiNmAhUFFTzCtbIvrxQ3YRq3SGeLUVcDnxMflur/IZml6v021SK/mtbRFZxA4IlwtZzngw01pad6XA/OKw==" saltValue="ecnyv0Ny/Pc+doBeuANABA==" spinCount="100000" sheet="1" selectLockedCells="1"/>
  <mergeCells count="73">
    <mergeCell ref="U16:V16"/>
    <mergeCell ref="P7:R7"/>
    <mergeCell ref="D7:D8"/>
    <mergeCell ref="S7:T8"/>
    <mergeCell ref="S9:T9"/>
    <mergeCell ref="S10:T10"/>
    <mergeCell ref="S11:T11"/>
    <mergeCell ref="S12:T12"/>
    <mergeCell ref="S13:T13"/>
    <mergeCell ref="S14:T14"/>
    <mergeCell ref="S15:T15"/>
    <mergeCell ref="S16:T16"/>
    <mergeCell ref="E13:F13"/>
    <mergeCell ref="G13:H13"/>
    <mergeCell ref="K16:L16"/>
    <mergeCell ref="I12:J12"/>
    <mergeCell ref="A1:Q4"/>
    <mergeCell ref="I7:M7"/>
    <mergeCell ref="A10:C10"/>
    <mergeCell ref="I9:J9"/>
    <mergeCell ref="K9:L9"/>
    <mergeCell ref="I8:J8"/>
    <mergeCell ref="K8:L8"/>
    <mergeCell ref="A9:C9"/>
    <mergeCell ref="A5:Q5"/>
    <mergeCell ref="A6:Q6"/>
    <mergeCell ref="A7:C8"/>
    <mergeCell ref="A11:C11"/>
    <mergeCell ref="K13:L13"/>
    <mergeCell ref="A14:C14"/>
    <mergeCell ref="I13:J13"/>
    <mergeCell ref="K15:L15"/>
    <mergeCell ref="A12:C12"/>
    <mergeCell ref="E11:F11"/>
    <mergeCell ref="G11:H11"/>
    <mergeCell ref="G12:H12"/>
    <mergeCell ref="E12:F12"/>
    <mergeCell ref="U9:V9"/>
    <mergeCell ref="E8:F8"/>
    <mergeCell ref="G10:H10"/>
    <mergeCell ref="E9:F9"/>
    <mergeCell ref="E7:H7"/>
    <mergeCell ref="E10:F10"/>
    <mergeCell ref="G9:H9"/>
    <mergeCell ref="G8:H8"/>
    <mergeCell ref="U7:V8"/>
    <mergeCell ref="N7:O7"/>
    <mergeCell ref="U10:V10"/>
    <mergeCell ref="I10:J10"/>
    <mergeCell ref="K10:L10"/>
    <mergeCell ref="U15:V15"/>
    <mergeCell ref="U13:V13"/>
    <mergeCell ref="U14:V14"/>
    <mergeCell ref="U11:V11"/>
    <mergeCell ref="I11:J11"/>
    <mergeCell ref="K11:L11"/>
    <mergeCell ref="U12:V12"/>
    <mergeCell ref="K12:L12"/>
    <mergeCell ref="I14:J14"/>
    <mergeCell ref="K14:L14"/>
    <mergeCell ref="I16:J16"/>
    <mergeCell ref="A18:B18"/>
    <mergeCell ref="A16:C16"/>
    <mergeCell ref="A13:C13"/>
    <mergeCell ref="E14:F14"/>
    <mergeCell ref="G14:H14"/>
    <mergeCell ref="A15:C15"/>
    <mergeCell ref="E15:F15"/>
    <mergeCell ref="E16:F16"/>
    <mergeCell ref="G16:H16"/>
    <mergeCell ref="G15:H15"/>
    <mergeCell ref="I15:J15"/>
    <mergeCell ref="D17:F17"/>
  </mergeCells>
  <dataValidations count="1">
    <dataValidation type="list" allowBlank="1" showInputMessage="1" showErrorMessage="1" sqref="D9:D15" xr:uid="{73BD97FC-A391-4E53-8B87-2C4FB1FB918B}">
      <formula1>"Lighting, Non-Lighting"</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21015-79B6-40A1-B38B-2810CFD4601A}">
  <dimension ref="A1:X21"/>
  <sheetViews>
    <sheetView tabSelected="1" topLeftCell="A5" workbookViewId="0">
      <selection activeCell="A13" sqref="A13:C13"/>
    </sheetView>
  </sheetViews>
  <sheetFormatPr defaultRowHeight="15" x14ac:dyDescent="0.25"/>
  <cols>
    <col min="12" max="12" width="12" customWidth="1"/>
    <col min="13" max="13" width="14.42578125" customWidth="1"/>
    <col min="14" max="16" width="15.7109375" customWidth="1"/>
    <col min="17" max="17" width="16.140625" customWidth="1"/>
    <col min="18" max="18" width="12.7109375" customWidth="1"/>
  </cols>
  <sheetData>
    <row r="1" spans="1:19" x14ac:dyDescent="0.25">
      <c r="A1" s="81"/>
      <c r="B1" s="81"/>
      <c r="C1" s="81"/>
      <c r="D1" s="81"/>
      <c r="E1" s="81"/>
      <c r="F1" s="81"/>
      <c r="G1" s="81"/>
      <c r="H1" s="81"/>
      <c r="I1" s="81"/>
      <c r="J1" s="81"/>
      <c r="K1" s="81"/>
      <c r="L1" s="81"/>
      <c r="M1" s="81"/>
      <c r="N1" s="81"/>
      <c r="O1" s="81"/>
      <c r="P1" s="81"/>
      <c r="Q1" s="81"/>
      <c r="R1" s="81"/>
      <c r="S1" s="81"/>
    </row>
    <row r="2" spans="1:19" x14ac:dyDescent="0.25">
      <c r="A2" s="81"/>
      <c r="B2" s="81"/>
      <c r="C2" s="81"/>
      <c r="D2" s="81"/>
      <c r="E2" s="81"/>
      <c r="F2" s="81"/>
      <c r="G2" s="81"/>
      <c r="H2" s="81"/>
      <c r="I2" s="81"/>
      <c r="J2" s="81"/>
      <c r="K2" s="81"/>
      <c r="L2" s="81"/>
      <c r="M2" s="81"/>
      <c r="N2" s="81"/>
      <c r="O2" s="81"/>
      <c r="P2" s="81"/>
      <c r="Q2" s="81"/>
      <c r="R2" s="81"/>
      <c r="S2" s="81"/>
    </row>
    <row r="3" spans="1:19" x14ac:dyDescent="0.25">
      <c r="A3" s="81"/>
      <c r="B3" s="81"/>
      <c r="C3" s="81"/>
      <c r="D3" s="81"/>
      <c r="E3" s="81"/>
      <c r="F3" s="81"/>
      <c r="G3" s="81"/>
      <c r="H3" s="81"/>
      <c r="I3" s="81"/>
      <c r="J3" s="81"/>
      <c r="K3" s="81"/>
      <c r="L3" s="81"/>
      <c r="M3" s="81"/>
      <c r="N3" s="81"/>
      <c r="O3" s="81"/>
      <c r="P3" s="81"/>
      <c r="Q3" s="81"/>
      <c r="R3" s="81"/>
      <c r="S3" s="81"/>
    </row>
    <row r="4" spans="1:19" ht="31.5" customHeight="1" x14ac:dyDescent="0.25">
      <c r="A4" s="81"/>
      <c r="B4" s="81"/>
      <c r="C4" s="81"/>
      <c r="D4" s="81"/>
      <c r="E4" s="81"/>
      <c r="F4" s="81"/>
      <c r="G4" s="81"/>
      <c r="H4" s="81"/>
      <c r="I4" s="81"/>
      <c r="J4" s="81"/>
      <c r="K4" s="81"/>
      <c r="L4" s="81"/>
      <c r="M4" s="81"/>
      <c r="N4" s="81"/>
      <c r="O4" s="81"/>
      <c r="P4" s="81"/>
      <c r="Q4" s="81"/>
      <c r="R4" s="81"/>
      <c r="S4" s="81"/>
    </row>
    <row r="5" spans="1:19" ht="21" x14ac:dyDescent="0.25">
      <c r="A5" s="83" t="s">
        <v>21</v>
      </c>
      <c r="B5" s="83"/>
      <c r="C5" s="83"/>
      <c r="D5" s="83"/>
      <c r="E5" s="83"/>
      <c r="F5" s="83"/>
      <c r="G5" s="83"/>
      <c r="H5" s="83"/>
      <c r="I5" s="83"/>
      <c r="J5" s="83"/>
      <c r="K5" s="83"/>
      <c r="L5" s="83"/>
      <c r="M5" s="83"/>
      <c r="N5" s="83"/>
      <c r="O5" s="83"/>
      <c r="P5" s="83"/>
      <c r="Q5" s="83"/>
      <c r="R5" s="83"/>
      <c r="S5" s="83"/>
    </row>
    <row r="6" spans="1:19" ht="84.75" customHeight="1" x14ac:dyDescent="0.25">
      <c r="A6" s="84" t="s">
        <v>22</v>
      </c>
      <c r="B6" s="85"/>
      <c r="C6" s="85"/>
      <c r="D6" s="85"/>
      <c r="E6" s="85"/>
      <c r="F6" s="85"/>
      <c r="G6" s="85"/>
      <c r="H6" s="85"/>
      <c r="I6" s="85"/>
      <c r="J6" s="85"/>
      <c r="K6" s="85"/>
      <c r="L6" s="85"/>
      <c r="M6" s="85"/>
      <c r="N6" s="85"/>
      <c r="O6" s="85"/>
      <c r="P6" s="85"/>
      <c r="Q6" s="85"/>
      <c r="R6" s="85"/>
      <c r="S6" s="85"/>
    </row>
    <row r="7" spans="1:19" ht="58.5" customHeight="1" x14ac:dyDescent="0.25">
      <c r="A7" s="73" t="s">
        <v>2</v>
      </c>
      <c r="B7" s="74"/>
      <c r="C7" s="79"/>
      <c r="D7" s="73" t="s">
        <v>4</v>
      </c>
      <c r="E7" s="74"/>
      <c r="F7" s="74"/>
      <c r="G7" s="74"/>
      <c r="H7" s="82" t="s">
        <v>5</v>
      </c>
      <c r="I7" s="82"/>
      <c r="J7" s="82"/>
      <c r="K7" s="82"/>
      <c r="L7" s="82"/>
      <c r="M7" s="79" t="s">
        <v>6</v>
      </c>
      <c r="N7" s="80"/>
      <c r="O7" s="73" t="s">
        <v>7</v>
      </c>
      <c r="P7" s="74"/>
      <c r="Q7" s="79"/>
      <c r="R7" s="112" t="s">
        <v>9</v>
      </c>
      <c r="S7" s="113"/>
    </row>
    <row r="8" spans="1:19" ht="68.25" customHeight="1" x14ac:dyDescent="0.25">
      <c r="A8" s="86"/>
      <c r="B8" s="87"/>
      <c r="C8" s="88"/>
      <c r="D8" s="71" t="s">
        <v>23</v>
      </c>
      <c r="E8" s="98"/>
      <c r="F8" s="98"/>
      <c r="G8" s="72"/>
      <c r="H8" s="71" t="s">
        <v>23</v>
      </c>
      <c r="I8" s="98"/>
      <c r="J8" s="98"/>
      <c r="K8" s="72"/>
      <c r="L8" s="10" t="s">
        <v>12</v>
      </c>
      <c r="M8" s="114" t="s">
        <v>24</v>
      </c>
      <c r="N8" s="72"/>
      <c r="O8" s="9" t="s">
        <v>15</v>
      </c>
      <c r="P8" s="8" t="s">
        <v>16</v>
      </c>
      <c r="Q8" s="8" t="s">
        <v>17</v>
      </c>
      <c r="R8" s="113"/>
      <c r="S8" s="113"/>
    </row>
    <row r="9" spans="1:19" x14ac:dyDescent="0.25">
      <c r="A9" s="61"/>
      <c r="B9" s="61"/>
      <c r="C9" s="61"/>
      <c r="D9" s="99"/>
      <c r="E9" s="100"/>
      <c r="F9" s="100"/>
      <c r="G9" s="63"/>
      <c r="H9" s="99"/>
      <c r="I9" s="100"/>
      <c r="J9" s="100"/>
      <c r="K9" s="63"/>
      <c r="L9" s="7"/>
      <c r="M9" s="110">
        <f>D9-H9</f>
        <v>0</v>
      </c>
      <c r="N9" s="111"/>
      <c r="O9" s="45" t="str">
        <f>IFERROR(R9/L9,"")</f>
        <v/>
      </c>
      <c r="P9" s="45" t="str">
        <f>IFERROR(L9/(M9*$C$18),"")</f>
        <v/>
      </c>
      <c r="Q9" s="12" t="str">
        <f>IFERROR((L9-R9)/(M9*$C$18),"")</f>
        <v/>
      </c>
      <c r="R9" s="108">
        <f t="shared" ref="R9:R15" si="0">MIN(M9*15, 100000)</f>
        <v>0</v>
      </c>
      <c r="S9" s="109"/>
    </row>
    <row r="10" spans="1:19" x14ac:dyDescent="0.25">
      <c r="A10" s="61"/>
      <c r="B10" s="61"/>
      <c r="C10" s="61"/>
      <c r="D10" s="99"/>
      <c r="E10" s="100"/>
      <c r="F10" s="100"/>
      <c r="G10" s="63"/>
      <c r="H10" s="99"/>
      <c r="I10" s="100"/>
      <c r="J10" s="100"/>
      <c r="K10" s="63"/>
      <c r="L10" s="6"/>
      <c r="M10" s="110">
        <f>D10-H10</f>
        <v>0</v>
      </c>
      <c r="N10" s="111"/>
      <c r="O10" s="45" t="str">
        <f t="shared" ref="O10:O15" si="1">IFERROR(R10/L10,"")</f>
        <v/>
      </c>
      <c r="P10" s="45" t="str">
        <f t="shared" ref="P10:P15" si="2">IFERROR(L10/(M10*$C$18),"")</f>
        <v/>
      </c>
      <c r="Q10" s="12" t="str">
        <f t="shared" ref="Q10:Q15" si="3">IFERROR((L10-R10)/(M10*$C$18),"")</f>
        <v/>
      </c>
      <c r="R10" s="108">
        <f t="shared" si="0"/>
        <v>0</v>
      </c>
      <c r="S10" s="109"/>
    </row>
    <row r="11" spans="1:19" x14ac:dyDescent="0.25">
      <c r="A11" s="61"/>
      <c r="B11" s="61"/>
      <c r="C11" s="61"/>
      <c r="D11" s="99"/>
      <c r="E11" s="100"/>
      <c r="F11" s="100"/>
      <c r="G11" s="63"/>
      <c r="H11" s="99"/>
      <c r="I11" s="100"/>
      <c r="J11" s="100"/>
      <c r="K11" s="63"/>
      <c r="L11" s="6"/>
      <c r="M11" s="110">
        <f>D11-H11</f>
        <v>0</v>
      </c>
      <c r="N11" s="111"/>
      <c r="O11" s="45" t="str">
        <f t="shared" si="1"/>
        <v/>
      </c>
      <c r="P11" s="45" t="str">
        <f t="shared" si="2"/>
        <v/>
      </c>
      <c r="Q11" s="12" t="str">
        <f t="shared" si="3"/>
        <v/>
      </c>
      <c r="R11" s="108">
        <f t="shared" si="0"/>
        <v>0</v>
      </c>
      <c r="S11" s="109"/>
    </row>
    <row r="12" spans="1:19" x14ac:dyDescent="0.25">
      <c r="A12" s="61"/>
      <c r="B12" s="61"/>
      <c r="C12" s="61"/>
      <c r="D12" s="99"/>
      <c r="E12" s="100"/>
      <c r="F12" s="100"/>
      <c r="G12" s="63"/>
      <c r="H12" s="99"/>
      <c r="I12" s="100"/>
      <c r="J12" s="100"/>
      <c r="K12" s="63"/>
      <c r="L12" s="6"/>
      <c r="M12" s="110">
        <f t="shared" ref="M12:M15" si="4">D12-H12</f>
        <v>0</v>
      </c>
      <c r="N12" s="111"/>
      <c r="O12" s="45" t="str">
        <f t="shared" si="1"/>
        <v/>
      </c>
      <c r="P12" s="45" t="str">
        <f t="shared" si="2"/>
        <v/>
      </c>
      <c r="Q12" s="12" t="str">
        <f t="shared" si="3"/>
        <v/>
      </c>
      <c r="R12" s="108">
        <f t="shared" si="0"/>
        <v>0</v>
      </c>
      <c r="S12" s="109"/>
    </row>
    <row r="13" spans="1:19" x14ac:dyDescent="0.25">
      <c r="A13" s="61"/>
      <c r="B13" s="61"/>
      <c r="C13" s="61"/>
      <c r="D13" s="99"/>
      <c r="E13" s="100"/>
      <c r="F13" s="100"/>
      <c r="G13" s="63"/>
      <c r="H13" s="99"/>
      <c r="I13" s="100"/>
      <c r="J13" s="100"/>
      <c r="K13" s="63"/>
      <c r="L13" s="6"/>
      <c r="M13" s="110">
        <f t="shared" si="4"/>
        <v>0</v>
      </c>
      <c r="N13" s="111"/>
      <c r="O13" s="45" t="str">
        <f t="shared" si="1"/>
        <v/>
      </c>
      <c r="P13" s="45" t="str">
        <f t="shared" si="2"/>
        <v/>
      </c>
      <c r="Q13" s="12" t="str">
        <f t="shared" si="3"/>
        <v/>
      </c>
      <c r="R13" s="108">
        <f t="shared" si="0"/>
        <v>0</v>
      </c>
      <c r="S13" s="109"/>
    </row>
    <row r="14" spans="1:19" x14ac:dyDescent="0.25">
      <c r="A14" s="61"/>
      <c r="B14" s="61"/>
      <c r="C14" s="61"/>
      <c r="D14" s="99"/>
      <c r="E14" s="100"/>
      <c r="F14" s="100"/>
      <c r="G14" s="63"/>
      <c r="H14" s="99"/>
      <c r="I14" s="100"/>
      <c r="J14" s="100"/>
      <c r="K14" s="63"/>
      <c r="L14" s="6"/>
      <c r="M14" s="110">
        <f t="shared" si="4"/>
        <v>0</v>
      </c>
      <c r="N14" s="111"/>
      <c r="O14" s="45" t="str">
        <f t="shared" si="1"/>
        <v/>
      </c>
      <c r="P14" s="45" t="str">
        <f t="shared" si="2"/>
        <v/>
      </c>
      <c r="Q14" s="12" t="str">
        <f t="shared" si="3"/>
        <v/>
      </c>
      <c r="R14" s="108">
        <f t="shared" si="0"/>
        <v>0</v>
      </c>
      <c r="S14" s="109"/>
    </row>
    <row r="15" spans="1:19" x14ac:dyDescent="0.25">
      <c r="A15" s="61"/>
      <c r="B15" s="61"/>
      <c r="C15" s="61"/>
      <c r="D15" s="99"/>
      <c r="E15" s="100"/>
      <c r="F15" s="100"/>
      <c r="G15" s="63"/>
      <c r="H15" s="99"/>
      <c r="I15" s="100"/>
      <c r="J15" s="100"/>
      <c r="K15" s="63"/>
      <c r="L15" s="6"/>
      <c r="M15" s="110">
        <f t="shared" si="4"/>
        <v>0</v>
      </c>
      <c r="N15" s="111"/>
      <c r="O15" s="45" t="str">
        <f t="shared" si="1"/>
        <v/>
      </c>
      <c r="P15" s="45" t="str">
        <f t="shared" si="2"/>
        <v/>
      </c>
      <c r="Q15" s="12" t="str">
        <f t="shared" si="3"/>
        <v/>
      </c>
      <c r="R15" s="108">
        <f t="shared" si="0"/>
        <v>0</v>
      </c>
      <c r="S15" s="109"/>
    </row>
    <row r="16" spans="1:19" ht="15.75" thickBot="1" x14ac:dyDescent="0.3">
      <c r="A16" s="101"/>
      <c r="B16" s="101"/>
      <c r="C16" s="101"/>
      <c r="D16" s="104">
        <f>SUM(D9:G15)</f>
        <v>0</v>
      </c>
      <c r="E16" s="105"/>
      <c r="F16" s="105"/>
      <c r="G16" s="56"/>
      <c r="H16" s="104">
        <f>SUM(H9:K15)</f>
        <v>0</v>
      </c>
      <c r="I16" s="105"/>
      <c r="J16" s="105"/>
      <c r="K16" s="56"/>
      <c r="L16" s="35">
        <f>SUM(L9:L15)</f>
        <v>0</v>
      </c>
      <c r="M16" s="106">
        <f>SUM(M9:N15)</f>
        <v>0</v>
      </c>
      <c r="N16" s="107"/>
      <c r="O16" s="36"/>
      <c r="P16" s="36"/>
      <c r="Q16" s="36"/>
      <c r="R16" s="89">
        <f>MIN(SUM(R9:S15), 0.5*L16, 100000)</f>
        <v>0</v>
      </c>
      <c r="S16" s="90"/>
    </row>
    <row r="17" spans="1:24" ht="15.75" x14ac:dyDescent="0.25">
      <c r="A17" s="52" t="s">
        <v>18</v>
      </c>
      <c r="B17" s="52"/>
      <c r="C17" s="53"/>
      <c r="D17" s="102"/>
      <c r="E17" s="103"/>
      <c r="F17" s="103"/>
      <c r="G17" s="103"/>
      <c r="H17" s="46"/>
      <c r="I17" s="46"/>
      <c r="J17" s="46"/>
      <c r="K17" s="46"/>
      <c r="L17" s="46"/>
      <c r="M17" s="47"/>
      <c r="N17" s="47"/>
      <c r="O17" s="47"/>
      <c r="P17" s="47"/>
      <c r="Q17" s="47"/>
      <c r="R17" s="51"/>
      <c r="S17" s="51"/>
      <c r="T17" s="51"/>
      <c r="U17" s="48"/>
      <c r="V17" s="48"/>
      <c r="W17" s="49"/>
      <c r="X17" s="49"/>
    </row>
    <row r="18" spans="1:24" ht="15.75" x14ac:dyDescent="0.25">
      <c r="A18" s="97" t="s">
        <v>25</v>
      </c>
      <c r="B18" s="97"/>
      <c r="C18" s="54">
        <v>12</v>
      </c>
      <c r="D18" s="55" t="s">
        <v>26</v>
      </c>
      <c r="E18" s="4"/>
      <c r="F18" s="3"/>
      <c r="G18" s="3"/>
      <c r="H18" s="4"/>
      <c r="I18" s="3"/>
      <c r="J18" s="3"/>
      <c r="K18" s="3"/>
      <c r="L18" s="3"/>
      <c r="M18" s="3"/>
      <c r="N18" s="3"/>
      <c r="O18" s="3"/>
      <c r="P18" s="3"/>
      <c r="Q18" s="3"/>
      <c r="R18" s="3"/>
      <c r="S18" s="1"/>
    </row>
    <row r="21" spans="1:24" x14ac:dyDescent="0.25">
      <c r="A21" s="16"/>
      <c r="B21" s="16"/>
      <c r="C21" s="16"/>
      <c r="D21" s="16"/>
    </row>
  </sheetData>
  <sheetProtection algorithmName="SHA-512" hashValue="iN30bkm8tSaCvwyF+e404qnnvjqja5Mn8GcmYSiPADiq2RSYogIPasNprDYKvGUj26nevm5GecZ8i6KA7122mw==" saltValue="WJT3bagLVhELm5orLVCKOA==" spinCount="100000" sheet="1"/>
  <mergeCells count="54">
    <mergeCell ref="A1:S4"/>
    <mergeCell ref="A5:S5"/>
    <mergeCell ref="A6:S6"/>
    <mergeCell ref="A7:C8"/>
    <mergeCell ref="D7:G7"/>
    <mergeCell ref="H7:L7"/>
    <mergeCell ref="M7:N7"/>
    <mergeCell ref="R7:S8"/>
    <mergeCell ref="H8:K8"/>
    <mergeCell ref="M8:N8"/>
    <mergeCell ref="O7:Q7"/>
    <mergeCell ref="R9:S9"/>
    <mergeCell ref="A10:C10"/>
    <mergeCell ref="R10:S10"/>
    <mergeCell ref="H9:K9"/>
    <mergeCell ref="H10:K10"/>
    <mergeCell ref="A9:C9"/>
    <mergeCell ref="M9:N9"/>
    <mergeCell ref="M10:N10"/>
    <mergeCell ref="R12:S12"/>
    <mergeCell ref="H12:K12"/>
    <mergeCell ref="A11:C11"/>
    <mergeCell ref="R11:S11"/>
    <mergeCell ref="H11:K11"/>
    <mergeCell ref="M11:N11"/>
    <mergeCell ref="M12:N12"/>
    <mergeCell ref="R14:S14"/>
    <mergeCell ref="D14:G14"/>
    <mergeCell ref="H14:K14"/>
    <mergeCell ref="A13:C13"/>
    <mergeCell ref="R13:S13"/>
    <mergeCell ref="H13:K13"/>
    <mergeCell ref="M13:N13"/>
    <mergeCell ref="M14:N14"/>
    <mergeCell ref="R16:S16"/>
    <mergeCell ref="D16:G16"/>
    <mergeCell ref="H16:K16"/>
    <mergeCell ref="M16:N16"/>
    <mergeCell ref="A15:C15"/>
    <mergeCell ref="R15:S15"/>
    <mergeCell ref="D15:G15"/>
    <mergeCell ref="H15:K15"/>
    <mergeCell ref="M15:N15"/>
    <mergeCell ref="A18:B18"/>
    <mergeCell ref="D8:G8"/>
    <mergeCell ref="D9:G9"/>
    <mergeCell ref="D10:G10"/>
    <mergeCell ref="D11:G11"/>
    <mergeCell ref="D12:G12"/>
    <mergeCell ref="D13:G13"/>
    <mergeCell ref="A16:C16"/>
    <mergeCell ref="A14:C14"/>
    <mergeCell ref="A12:C12"/>
    <mergeCell ref="D17:G17"/>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E4E01-DAED-4230-BB1C-CA9266E46C0E}">
  <dimension ref="A1:T22"/>
  <sheetViews>
    <sheetView showGridLines="0" topLeftCell="A28" workbookViewId="0">
      <selection activeCell="A17" sqref="A17:T18"/>
    </sheetView>
  </sheetViews>
  <sheetFormatPr defaultRowHeight="15" x14ac:dyDescent="0.25"/>
  <cols>
    <col min="3" max="3" width="15.28515625" customWidth="1"/>
    <col min="4" max="4" width="9.42578125" bestFit="1" customWidth="1"/>
  </cols>
  <sheetData>
    <row r="1" spans="1:20" ht="21" x14ac:dyDescent="0.25">
      <c r="A1" s="83" t="s">
        <v>27</v>
      </c>
      <c r="B1" s="83"/>
      <c r="C1" s="83"/>
      <c r="D1" s="83"/>
      <c r="E1" s="83"/>
      <c r="F1" s="83"/>
      <c r="G1" s="83"/>
      <c r="H1" s="83"/>
      <c r="I1" s="83"/>
      <c r="J1" s="83"/>
      <c r="K1" s="83"/>
      <c r="L1" s="83"/>
      <c r="M1" s="83"/>
      <c r="N1" s="83"/>
      <c r="O1" s="83"/>
      <c r="P1" s="83"/>
      <c r="Q1" s="83"/>
      <c r="R1" s="83"/>
      <c r="S1" s="83"/>
      <c r="T1" s="83"/>
    </row>
    <row r="2" spans="1:20" ht="54" customHeight="1" x14ac:dyDescent="0.25">
      <c r="A2" s="116" t="s">
        <v>28</v>
      </c>
      <c r="B2" s="117"/>
      <c r="C2" s="117"/>
      <c r="D2" s="117"/>
      <c r="E2" s="117"/>
      <c r="F2" s="117"/>
      <c r="G2" s="117"/>
      <c r="H2" s="117"/>
      <c r="I2" s="117"/>
      <c r="J2" s="117"/>
      <c r="K2" s="117"/>
      <c r="L2" s="117"/>
      <c r="M2" s="117"/>
      <c r="N2" s="117"/>
      <c r="O2" s="117"/>
      <c r="P2" s="117"/>
      <c r="Q2" s="117"/>
      <c r="R2" s="117"/>
      <c r="S2" s="117"/>
      <c r="T2" s="117"/>
    </row>
    <row r="3" spans="1:20" x14ac:dyDescent="0.25">
      <c r="A3" s="118"/>
      <c r="B3" s="118"/>
      <c r="C3" s="118"/>
      <c r="D3" s="118"/>
      <c r="E3" s="118"/>
      <c r="F3" s="118"/>
      <c r="G3" s="118"/>
      <c r="H3" s="118"/>
      <c r="I3" s="118"/>
      <c r="J3" s="118"/>
      <c r="K3" s="118"/>
      <c r="L3" s="118"/>
      <c r="M3" s="118"/>
      <c r="N3" s="118"/>
      <c r="O3" s="118"/>
      <c r="P3" s="118"/>
      <c r="Q3" s="118"/>
      <c r="R3" s="118"/>
      <c r="S3" s="118"/>
      <c r="T3" s="118"/>
    </row>
    <row r="4" spans="1:20" x14ac:dyDescent="0.25">
      <c r="A4" s="115"/>
      <c r="B4" s="115"/>
      <c r="C4" s="115"/>
      <c r="D4" s="115"/>
      <c r="E4" s="115"/>
      <c r="F4" s="115"/>
      <c r="G4" s="115"/>
      <c r="H4" s="115"/>
      <c r="I4" s="115"/>
      <c r="J4" s="115"/>
      <c r="K4" s="115"/>
      <c r="L4" s="115"/>
      <c r="M4" s="115"/>
      <c r="N4" s="115"/>
      <c r="O4" s="115"/>
      <c r="P4" s="115"/>
      <c r="Q4" s="115"/>
      <c r="R4" s="115"/>
      <c r="S4" s="115"/>
      <c r="T4" s="115"/>
    </row>
    <row r="5" spans="1:20" x14ac:dyDescent="0.25">
      <c r="A5" s="115"/>
      <c r="B5" s="115"/>
      <c r="C5" s="115"/>
      <c r="D5" s="115"/>
      <c r="E5" s="115"/>
      <c r="F5" s="115"/>
      <c r="G5" s="115"/>
      <c r="H5" s="115"/>
      <c r="I5" s="115"/>
      <c r="J5" s="115"/>
      <c r="K5" s="115"/>
      <c r="L5" s="115"/>
      <c r="M5" s="115"/>
      <c r="N5" s="115"/>
      <c r="O5" s="115"/>
      <c r="P5" s="115"/>
      <c r="Q5" s="115"/>
      <c r="R5" s="115"/>
      <c r="S5" s="115"/>
      <c r="T5" s="115"/>
    </row>
    <row r="6" spans="1:20" x14ac:dyDescent="0.25">
      <c r="A6" s="115"/>
      <c r="B6" s="115"/>
      <c r="C6" s="115"/>
      <c r="D6" s="115"/>
      <c r="E6" s="115"/>
      <c r="F6" s="115"/>
      <c r="G6" s="115"/>
      <c r="H6" s="115"/>
      <c r="I6" s="115"/>
      <c r="J6" s="115"/>
      <c r="K6" s="115"/>
      <c r="L6" s="115"/>
      <c r="M6" s="115"/>
      <c r="N6" s="115"/>
      <c r="O6" s="115"/>
      <c r="P6" s="115"/>
      <c r="Q6" s="115"/>
      <c r="R6" s="115"/>
      <c r="S6" s="115"/>
      <c r="T6" s="115"/>
    </row>
    <row r="7" spans="1:20" x14ac:dyDescent="0.25">
      <c r="A7" s="115"/>
      <c r="B7" s="115"/>
      <c r="C7" s="115"/>
      <c r="D7" s="115"/>
      <c r="E7" s="115"/>
      <c r="F7" s="115"/>
      <c r="G7" s="115"/>
      <c r="H7" s="115"/>
      <c r="I7" s="115"/>
      <c r="J7" s="115"/>
      <c r="K7" s="115"/>
      <c r="L7" s="115"/>
      <c r="M7" s="115"/>
      <c r="N7" s="115"/>
      <c r="O7" s="115"/>
      <c r="P7" s="115"/>
      <c r="Q7" s="115"/>
      <c r="R7" s="115"/>
      <c r="S7" s="115"/>
      <c r="T7" s="115"/>
    </row>
    <row r="8" spans="1:20" x14ac:dyDescent="0.25">
      <c r="A8" s="115"/>
      <c r="B8" s="115"/>
      <c r="C8" s="115"/>
      <c r="D8" s="115"/>
      <c r="E8" s="115"/>
      <c r="F8" s="115"/>
      <c r="G8" s="115"/>
      <c r="H8" s="115"/>
      <c r="I8" s="115"/>
      <c r="J8" s="115"/>
      <c r="K8" s="115"/>
      <c r="L8" s="115"/>
      <c r="M8" s="115"/>
      <c r="N8" s="115"/>
      <c r="O8" s="115"/>
      <c r="P8" s="115"/>
      <c r="Q8" s="115"/>
      <c r="R8" s="115"/>
      <c r="S8" s="115"/>
      <c r="T8" s="115"/>
    </row>
    <row r="9" spans="1:20" ht="40.5" customHeight="1" x14ac:dyDescent="0.25">
      <c r="A9" s="116" t="s">
        <v>29</v>
      </c>
      <c r="B9" s="117"/>
      <c r="C9" s="117"/>
      <c r="D9" s="117"/>
      <c r="E9" s="117"/>
      <c r="F9" s="117"/>
      <c r="G9" s="117"/>
      <c r="H9" s="117"/>
      <c r="I9" s="117"/>
      <c r="J9" s="117"/>
      <c r="K9" s="117"/>
      <c r="L9" s="117"/>
      <c r="M9" s="117"/>
      <c r="N9" s="117"/>
      <c r="O9" s="117"/>
      <c r="P9" s="117"/>
      <c r="Q9" s="117"/>
      <c r="R9" s="117"/>
      <c r="S9" s="117"/>
      <c r="T9" s="117"/>
    </row>
    <row r="10" spans="1:20" x14ac:dyDescent="0.25">
      <c r="A10" s="118"/>
      <c r="B10" s="118"/>
      <c r="C10" s="118"/>
      <c r="D10" s="118"/>
      <c r="E10" s="118"/>
      <c r="F10" s="118"/>
      <c r="G10" s="118"/>
      <c r="H10" s="118"/>
      <c r="I10" s="118"/>
      <c r="J10" s="118"/>
      <c r="K10" s="118"/>
      <c r="L10" s="118"/>
      <c r="M10" s="118"/>
      <c r="N10" s="118"/>
      <c r="O10" s="118"/>
      <c r="P10" s="118"/>
      <c r="Q10" s="118"/>
      <c r="R10" s="118"/>
      <c r="S10" s="118"/>
      <c r="T10" s="118"/>
    </row>
    <row r="11" spans="1:20" x14ac:dyDescent="0.25">
      <c r="A11" s="115"/>
      <c r="B11" s="115"/>
      <c r="C11" s="115"/>
      <c r="D11" s="115"/>
      <c r="E11" s="115"/>
      <c r="F11" s="115"/>
      <c r="G11" s="115"/>
      <c r="H11" s="115"/>
      <c r="I11" s="115"/>
      <c r="J11" s="115"/>
      <c r="K11" s="115"/>
      <c r="L11" s="115"/>
      <c r="M11" s="115"/>
      <c r="N11" s="115"/>
      <c r="O11" s="115"/>
      <c r="P11" s="115"/>
      <c r="Q11" s="115"/>
      <c r="R11" s="115"/>
      <c r="S11" s="115"/>
      <c r="T11" s="115"/>
    </row>
    <row r="12" spans="1:20" x14ac:dyDescent="0.25">
      <c r="A12" s="115"/>
      <c r="B12" s="115"/>
      <c r="C12" s="115"/>
      <c r="D12" s="115"/>
      <c r="E12" s="115"/>
      <c r="F12" s="115"/>
      <c r="G12" s="115"/>
      <c r="H12" s="115"/>
      <c r="I12" s="115"/>
      <c r="J12" s="115"/>
      <c r="K12" s="115"/>
      <c r="L12" s="115"/>
      <c r="M12" s="115"/>
      <c r="N12" s="115"/>
      <c r="O12" s="115"/>
      <c r="P12" s="115"/>
      <c r="Q12" s="115"/>
      <c r="R12" s="115"/>
      <c r="S12" s="115"/>
      <c r="T12" s="115"/>
    </row>
    <row r="13" spans="1:20" x14ac:dyDescent="0.25">
      <c r="A13" s="115"/>
      <c r="B13" s="115"/>
      <c r="C13" s="115"/>
      <c r="D13" s="115"/>
      <c r="E13" s="115"/>
      <c r="F13" s="115"/>
      <c r="G13" s="115"/>
      <c r="H13" s="115"/>
      <c r="I13" s="115"/>
      <c r="J13" s="115"/>
      <c r="K13" s="115"/>
      <c r="L13" s="115"/>
      <c r="M13" s="115"/>
      <c r="N13" s="115"/>
      <c r="O13" s="115"/>
      <c r="P13" s="115"/>
      <c r="Q13" s="115"/>
      <c r="R13" s="115"/>
      <c r="S13" s="115"/>
      <c r="T13" s="115"/>
    </row>
    <row r="14" spans="1:20" x14ac:dyDescent="0.25">
      <c r="A14" s="115"/>
      <c r="B14" s="115"/>
      <c r="C14" s="115"/>
      <c r="D14" s="115"/>
      <c r="E14" s="115"/>
      <c r="F14" s="115"/>
      <c r="G14" s="115"/>
      <c r="H14" s="115"/>
      <c r="I14" s="115"/>
      <c r="J14" s="115"/>
      <c r="K14" s="115"/>
      <c r="L14" s="115"/>
      <c r="M14" s="115"/>
      <c r="N14" s="115"/>
      <c r="O14" s="115"/>
      <c r="P14" s="115"/>
      <c r="Q14" s="115"/>
      <c r="R14" s="115"/>
      <c r="S14" s="115"/>
      <c r="T14" s="115"/>
    </row>
    <row r="15" spans="1:20" x14ac:dyDescent="0.25">
      <c r="A15" s="115"/>
      <c r="B15" s="115"/>
      <c r="C15" s="115"/>
      <c r="D15" s="115"/>
      <c r="E15" s="115"/>
      <c r="F15" s="115"/>
      <c r="G15" s="115"/>
      <c r="H15" s="115"/>
      <c r="I15" s="115"/>
      <c r="J15" s="115"/>
      <c r="K15" s="115"/>
      <c r="L15" s="115"/>
      <c r="M15" s="115"/>
      <c r="N15" s="115"/>
      <c r="O15" s="115"/>
      <c r="P15" s="115"/>
      <c r="Q15" s="115"/>
      <c r="R15" s="115"/>
      <c r="S15" s="115"/>
      <c r="T15" s="115"/>
    </row>
    <row r="16" spans="1:20" ht="15.75" customHeight="1" x14ac:dyDescent="0.25">
      <c r="A16" s="2"/>
      <c r="B16" s="5"/>
      <c r="C16" s="5"/>
      <c r="D16" s="5"/>
      <c r="E16" s="5"/>
      <c r="F16" s="5"/>
      <c r="G16" s="5"/>
      <c r="H16" s="5"/>
      <c r="I16" s="5"/>
      <c r="J16" s="5"/>
      <c r="K16" s="5"/>
      <c r="L16" s="5"/>
      <c r="M16" s="5"/>
      <c r="N16" s="5"/>
      <c r="O16" s="5"/>
      <c r="P16" s="5"/>
      <c r="Q16" s="5"/>
      <c r="R16" s="5"/>
      <c r="S16" s="5"/>
      <c r="T16" s="5"/>
    </row>
    <row r="17" spans="1:20" ht="21" x14ac:dyDescent="0.25">
      <c r="A17" s="83" t="s">
        <v>30</v>
      </c>
      <c r="B17" s="83"/>
      <c r="C17" s="83"/>
      <c r="D17" s="83"/>
      <c r="E17" s="83"/>
      <c r="F17" s="83"/>
      <c r="G17" s="83"/>
      <c r="H17" s="83"/>
      <c r="I17" s="83"/>
      <c r="J17" s="83"/>
      <c r="K17" s="83"/>
      <c r="L17" s="83"/>
      <c r="M17" s="83"/>
      <c r="N17" s="83"/>
      <c r="O17" s="83"/>
      <c r="P17" s="83"/>
      <c r="Q17" s="83"/>
      <c r="R17" s="83"/>
      <c r="S17" s="83"/>
      <c r="T17" s="83"/>
    </row>
    <row r="18" spans="1:20" ht="16.5" thickBot="1" x14ac:dyDescent="0.3">
      <c r="A18" s="39"/>
      <c r="B18" s="39"/>
      <c r="C18" s="39"/>
      <c r="D18" s="39"/>
      <c r="E18" s="39"/>
      <c r="F18" s="39"/>
      <c r="G18" s="39"/>
      <c r="H18" s="39"/>
      <c r="I18" s="39"/>
      <c r="J18" s="39"/>
      <c r="K18" s="39"/>
      <c r="L18" s="39"/>
      <c r="M18" s="39"/>
      <c r="N18" s="39"/>
      <c r="O18" s="39"/>
      <c r="P18" s="39"/>
      <c r="Q18" s="39"/>
      <c r="R18" s="39"/>
      <c r="S18" s="39"/>
      <c r="T18" s="39"/>
    </row>
    <row r="19" spans="1:20" ht="15.75" thickBot="1" x14ac:dyDescent="0.3">
      <c r="A19" s="119" t="s">
        <v>31</v>
      </c>
      <c r="B19" s="120"/>
      <c r="C19" s="121"/>
      <c r="D19" s="44"/>
    </row>
    <row r="20" spans="1:20" ht="15.75" customHeight="1" thickBot="1" x14ac:dyDescent="0.3">
      <c r="A20" s="42"/>
      <c r="B20" s="43"/>
      <c r="C20" s="43"/>
      <c r="D20" s="40"/>
      <c r="E20" s="40"/>
      <c r="F20" s="40"/>
      <c r="G20" s="40"/>
      <c r="H20" s="40"/>
      <c r="I20" s="40"/>
      <c r="J20" s="40"/>
      <c r="K20" s="40"/>
      <c r="L20" s="40"/>
      <c r="M20" s="40"/>
      <c r="N20" s="40"/>
      <c r="O20" s="40"/>
      <c r="P20" s="40"/>
      <c r="Q20" s="40"/>
      <c r="R20" s="40"/>
      <c r="S20" s="40"/>
      <c r="T20" s="40"/>
    </row>
    <row r="21" spans="1:20" ht="15.75" thickBot="1" x14ac:dyDescent="0.3">
      <c r="A21" s="119" t="s">
        <v>32</v>
      </c>
      <c r="B21" s="120"/>
      <c r="C21" s="121"/>
      <c r="D21" s="44"/>
    </row>
    <row r="22" spans="1:20" ht="15.75" customHeight="1" x14ac:dyDescent="0.25"/>
  </sheetData>
  <mergeCells count="18">
    <mergeCell ref="A21:C21"/>
    <mergeCell ref="A7:T7"/>
    <mergeCell ref="A8:T8"/>
    <mergeCell ref="A9:T9"/>
    <mergeCell ref="A10:T10"/>
    <mergeCell ref="A11:T11"/>
    <mergeCell ref="A12:T12"/>
    <mergeCell ref="A13:T13"/>
    <mergeCell ref="A14:T14"/>
    <mergeCell ref="A15:T15"/>
    <mergeCell ref="A17:T17"/>
    <mergeCell ref="A19:C19"/>
    <mergeCell ref="A6:T6"/>
    <mergeCell ref="A1:T1"/>
    <mergeCell ref="A2:T2"/>
    <mergeCell ref="A3:T3"/>
    <mergeCell ref="A4:T4"/>
    <mergeCell ref="A5:T5"/>
  </mergeCells>
  <dataValidations count="1">
    <dataValidation type="date" operator="greaterThan" allowBlank="1" showInputMessage="1" showErrorMessage="1" sqref="D19 D21" xr:uid="{A9EA7383-A79C-4184-B9CC-E068DC067510}">
      <formula1>45503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8604D-D4E4-410C-A630-7EB816BBB2FE}">
  <dimension ref="A1:T2"/>
  <sheetViews>
    <sheetView showGridLines="0" workbookViewId="0">
      <selection activeCell="R29" sqref="R29"/>
    </sheetView>
  </sheetViews>
  <sheetFormatPr defaultRowHeight="15" x14ac:dyDescent="0.25"/>
  <cols>
    <col min="1" max="20" width="9.140625" style="13"/>
  </cols>
  <sheetData>
    <row r="1" spans="1:20" ht="25.5" customHeight="1" x14ac:dyDescent="0.25">
      <c r="A1" s="83" t="s">
        <v>33</v>
      </c>
      <c r="B1" s="83"/>
      <c r="C1" s="83"/>
      <c r="D1" s="83"/>
      <c r="E1" s="83"/>
      <c r="F1" s="83"/>
      <c r="G1" s="83"/>
      <c r="H1" s="83"/>
      <c r="I1" s="83"/>
      <c r="J1" s="83"/>
      <c r="K1" s="83"/>
      <c r="L1" s="83"/>
      <c r="M1" s="83"/>
      <c r="N1" s="83"/>
      <c r="O1" s="83"/>
      <c r="P1" s="83"/>
      <c r="Q1" s="83"/>
      <c r="R1" s="83"/>
      <c r="S1" s="83"/>
      <c r="T1" s="83"/>
    </row>
    <row r="2" spans="1:20" ht="41.25" customHeight="1" x14ac:dyDescent="0.25">
      <c r="A2" s="116" t="s">
        <v>34</v>
      </c>
      <c r="B2" s="117"/>
      <c r="C2" s="117"/>
      <c r="D2" s="117"/>
      <c r="E2" s="117"/>
      <c r="F2" s="117"/>
      <c r="G2" s="117"/>
      <c r="H2" s="117"/>
      <c r="I2" s="117"/>
      <c r="J2" s="117"/>
      <c r="K2" s="117"/>
      <c r="L2" s="117"/>
      <c r="M2" s="117"/>
      <c r="N2" s="117"/>
      <c r="O2" s="117"/>
      <c r="P2" s="117"/>
      <c r="Q2" s="117"/>
      <c r="R2" s="117"/>
      <c r="S2" s="117"/>
      <c r="T2" s="117"/>
    </row>
  </sheetData>
  <sheetProtection algorithmName="SHA-512" hashValue="gw+YIIfPM6mZlpm3I0Xa//8S6c29kcy+nE6pge2rJlEz3qJy8hpvN7yx6cweNc/s0bXAnzuSq6UK4om2tX+XAw==" saltValue="15HCnJgBU5JXhXzgYaDzzA==" spinCount="100000" sheet="1" objects="1" scenarios="1"/>
  <mergeCells count="2">
    <mergeCell ref="A1:T1"/>
    <mergeCell ref="A2:T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0F608-B3AA-45E7-A515-46CB9A703087}">
  <dimension ref="A1:T2"/>
  <sheetViews>
    <sheetView showGridLines="0" workbookViewId="0">
      <selection activeCell="P33" sqref="P33"/>
    </sheetView>
  </sheetViews>
  <sheetFormatPr defaultRowHeight="15" x14ac:dyDescent="0.25"/>
  <cols>
    <col min="1" max="20" width="9.140625" style="13"/>
  </cols>
  <sheetData>
    <row r="1" spans="1:20" ht="25.5" customHeight="1" x14ac:dyDescent="0.25">
      <c r="A1" s="83" t="s">
        <v>35</v>
      </c>
      <c r="B1" s="83"/>
      <c r="C1" s="83"/>
      <c r="D1" s="83"/>
      <c r="E1" s="83"/>
      <c r="F1" s="83"/>
      <c r="G1" s="83"/>
      <c r="H1" s="83"/>
      <c r="I1" s="83"/>
      <c r="J1" s="83"/>
      <c r="K1" s="83"/>
      <c r="L1" s="83"/>
      <c r="M1" s="83"/>
      <c r="N1" s="83"/>
      <c r="O1" s="83"/>
      <c r="P1" s="83"/>
      <c r="Q1" s="83"/>
      <c r="R1" s="83"/>
      <c r="S1" s="83"/>
      <c r="T1" s="83"/>
    </row>
    <row r="2" spans="1:20" ht="41.25" customHeight="1" x14ac:dyDescent="0.25">
      <c r="A2" s="116" t="s">
        <v>36</v>
      </c>
      <c r="B2" s="117"/>
      <c r="C2" s="117"/>
      <c r="D2" s="117"/>
      <c r="E2" s="117"/>
      <c r="F2" s="117"/>
      <c r="G2" s="117"/>
      <c r="H2" s="117"/>
      <c r="I2" s="117"/>
      <c r="J2" s="117"/>
      <c r="K2" s="117"/>
      <c r="L2" s="117"/>
      <c r="M2" s="117"/>
      <c r="N2" s="117"/>
      <c r="O2" s="117"/>
      <c r="P2" s="117"/>
      <c r="Q2" s="117"/>
      <c r="R2" s="117"/>
      <c r="S2" s="117"/>
      <c r="T2" s="117"/>
    </row>
  </sheetData>
  <sheetProtection algorithmName="SHA-512" hashValue="oOofKdqVU0CIUFpS4ARGEeenFfQUhicS2JtHMyisotj4m+DiGAfCx+PZsElwS01j5cMjRMZYzOKXa9ksAhzlxw==" saltValue="mnXs4ytiRzI4iww3seZSgg==" spinCount="100000" sheet="1"/>
  <mergeCells count="2">
    <mergeCell ref="A1:T1"/>
    <mergeCell ref="A2:T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8E986-D30D-4A55-BF18-D3141C1CBBFA}">
  <dimension ref="A1:AG46"/>
  <sheetViews>
    <sheetView topLeftCell="A30" workbookViewId="0">
      <selection activeCell="B41" sqref="B41"/>
    </sheetView>
  </sheetViews>
  <sheetFormatPr defaultRowHeight="15" x14ac:dyDescent="0.25"/>
  <cols>
    <col min="1" max="1" width="21.7109375" style="18" customWidth="1"/>
    <col min="2" max="2" width="12.5703125" style="18" customWidth="1"/>
    <col min="3" max="16384" width="9.140625" style="18"/>
  </cols>
  <sheetData>
    <row r="1" spans="1:33" x14ac:dyDescent="0.25">
      <c r="A1" s="17" t="s">
        <v>37</v>
      </c>
      <c r="E1" s="19" t="s">
        <v>38</v>
      </c>
      <c r="F1" s="20">
        <v>45488</v>
      </c>
    </row>
    <row r="2" spans="1:33" x14ac:dyDescent="0.25">
      <c r="A2" s="21" t="s">
        <v>39</v>
      </c>
      <c r="B2" s="18" t="s">
        <v>40</v>
      </c>
    </row>
    <row r="3" spans="1:33" x14ac:dyDescent="0.25">
      <c r="A3" s="21" t="s">
        <v>39</v>
      </c>
      <c r="B3" s="18" t="s">
        <v>41</v>
      </c>
    </row>
    <row r="4" spans="1:33" x14ac:dyDescent="0.25">
      <c r="A4" s="21" t="s">
        <v>39</v>
      </c>
      <c r="B4" s="18" t="s">
        <v>42</v>
      </c>
    </row>
    <row r="5" spans="1:33" x14ac:dyDescent="0.25">
      <c r="A5" s="21" t="s">
        <v>39</v>
      </c>
      <c r="B5" s="18" t="s">
        <v>43</v>
      </c>
    </row>
    <row r="7" spans="1:33" x14ac:dyDescent="0.25">
      <c r="C7" s="22" t="s">
        <v>44</v>
      </c>
      <c r="D7" s="22" t="s">
        <v>45</v>
      </c>
      <c r="E7" s="22" t="s">
        <v>45</v>
      </c>
      <c r="F7" s="22" t="s">
        <v>45</v>
      </c>
      <c r="G7" s="22" t="s">
        <v>45</v>
      </c>
      <c r="H7" s="22" t="s">
        <v>45</v>
      </c>
      <c r="I7" s="22" t="s">
        <v>45</v>
      </c>
      <c r="J7" s="22" t="s">
        <v>45</v>
      </c>
      <c r="K7" s="22" t="s">
        <v>45</v>
      </c>
      <c r="L7" s="22" t="s">
        <v>45</v>
      </c>
      <c r="M7" s="22" t="s">
        <v>45</v>
      </c>
      <c r="N7" s="22" t="s">
        <v>45</v>
      </c>
      <c r="O7" s="22" t="s">
        <v>45</v>
      </c>
      <c r="P7" s="22" t="s">
        <v>45</v>
      </c>
      <c r="Q7" s="22" t="s">
        <v>45</v>
      </c>
      <c r="R7" s="22" t="s">
        <v>45</v>
      </c>
      <c r="S7" s="22" t="s">
        <v>45</v>
      </c>
      <c r="T7" s="22" t="s">
        <v>45</v>
      </c>
      <c r="U7" s="22" t="s">
        <v>45</v>
      </c>
      <c r="V7" s="22" t="s">
        <v>46</v>
      </c>
      <c r="W7" s="22" t="s">
        <v>45</v>
      </c>
      <c r="X7" s="22" t="s">
        <v>45</v>
      </c>
      <c r="Y7" s="22" t="s">
        <v>45</v>
      </c>
      <c r="Z7" s="22" t="s">
        <v>45</v>
      </c>
      <c r="AA7" s="22" t="s">
        <v>45</v>
      </c>
      <c r="AB7" s="22" t="s">
        <v>45</v>
      </c>
      <c r="AC7" s="22" t="s">
        <v>45</v>
      </c>
      <c r="AD7" s="22" t="s">
        <v>45</v>
      </c>
    </row>
    <row r="8" spans="1:33" x14ac:dyDescent="0.25">
      <c r="A8" s="22"/>
      <c r="B8" s="22"/>
      <c r="C8" s="22">
        <v>2005</v>
      </c>
      <c r="D8" s="22">
        <v>2006</v>
      </c>
      <c r="E8" s="22">
        <v>2007</v>
      </c>
      <c r="F8" s="22">
        <v>2008</v>
      </c>
      <c r="G8" s="22">
        <v>2009</v>
      </c>
      <c r="H8" s="22">
        <v>2010</v>
      </c>
      <c r="I8" s="22">
        <v>2011</v>
      </c>
      <c r="J8" s="22">
        <v>2012</v>
      </c>
      <c r="K8" s="22">
        <v>2013</v>
      </c>
      <c r="L8" s="22">
        <v>2014</v>
      </c>
      <c r="M8" s="22">
        <v>2015</v>
      </c>
      <c r="N8" s="22">
        <v>2016</v>
      </c>
      <c r="O8" s="22">
        <v>2017</v>
      </c>
      <c r="P8" s="22">
        <v>2018</v>
      </c>
      <c r="Q8" s="22">
        <v>2019</v>
      </c>
      <c r="R8" s="22">
        <v>2020</v>
      </c>
      <c r="S8" s="22">
        <v>2021</v>
      </c>
      <c r="T8" s="22">
        <v>2022</v>
      </c>
      <c r="U8" s="22">
        <v>2023</v>
      </c>
      <c r="V8" s="22">
        <v>2024</v>
      </c>
      <c r="W8" s="22">
        <v>2025</v>
      </c>
      <c r="X8" s="22">
        <v>2026</v>
      </c>
      <c r="Y8" s="22">
        <v>2027</v>
      </c>
      <c r="Z8" s="22">
        <v>2028</v>
      </c>
      <c r="AA8" s="22">
        <v>2029</v>
      </c>
      <c r="AB8" s="22">
        <v>2030</v>
      </c>
      <c r="AC8" s="22">
        <v>2031</v>
      </c>
      <c r="AD8" s="22">
        <v>2032</v>
      </c>
      <c r="AE8" s="22"/>
      <c r="AF8" s="22"/>
      <c r="AG8" s="22"/>
    </row>
    <row r="9" spans="1:33" x14ac:dyDescent="0.25">
      <c r="A9" s="18" t="s">
        <v>47</v>
      </c>
      <c r="B9" s="22" t="s">
        <v>48</v>
      </c>
      <c r="C9" s="23">
        <v>14.222</v>
      </c>
      <c r="D9" s="23">
        <v>14.41</v>
      </c>
      <c r="E9" s="23">
        <v>14.926</v>
      </c>
      <c r="F9" s="23">
        <v>14.981999999999999</v>
      </c>
      <c r="G9" s="23">
        <v>15.493</v>
      </c>
      <c r="H9" s="23">
        <v>15.362</v>
      </c>
      <c r="I9" s="23">
        <v>14.997999999999999</v>
      </c>
      <c r="J9" s="23">
        <v>15.589</v>
      </c>
      <c r="K9" s="23">
        <v>15.161</v>
      </c>
      <c r="L9" s="23">
        <v>14.436</v>
      </c>
      <c r="M9" s="23">
        <v>15.59</v>
      </c>
      <c r="N9" s="23">
        <v>15.475</v>
      </c>
      <c r="O9" s="23">
        <v>15.976000000000001</v>
      </c>
      <c r="P9" s="23">
        <v>16.067</v>
      </c>
      <c r="Q9" s="23">
        <v>15.907</v>
      </c>
      <c r="R9" s="23">
        <v>12.773</v>
      </c>
      <c r="S9" s="23">
        <v>14.946999999999999</v>
      </c>
      <c r="T9" s="23">
        <v>13.776</v>
      </c>
      <c r="U9" s="23">
        <v>13.64</v>
      </c>
      <c r="V9" s="23">
        <v>12.77</v>
      </c>
      <c r="W9" s="23">
        <v>11.098000000000001</v>
      </c>
      <c r="X9" s="23">
        <v>10.955</v>
      </c>
      <c r="Y9" s="23">
        <v>11.154999999999999</v>
      </c>
      <c r="Z9" s="23">
        <v>8.9</v>
      </c>
      <c r="AA9" s="23">
        <v>6.8129999999999997</v>
      </c>
      <c r="AB9" s="23">
        <v>4.8289999999999997</v>
      </c>
      <c r="AC9" s="23">
        <v>4.5750000000000002</v>
      </c>
      <c r="AD9" s="23">
        <v>4.5149999999999997</v>
      </c>
      <c r="AE9" s="23"/>
      <c r="AF9" s="23"/>
      <c r="AG9" s="23"/>
    </row>
    <row r="10" spans="1:33" x14ac:dyDescent="0.25">
      <c r="A10" s="18" t="s">
        <v>49</v>
      </c>
      <c r="B10" s="18" t="s">
        <v>50</v>
      </c>
      <c r="C10" s="24">
        <v>712</v>
      </c>
      <c r="D10" s="24">
        <v>731</v>
      </c>
      <c r="E10" s="24">
        <v>722</v>
      </c>
      <c r="F10" s="24">
        <v>727</v>
      </c>
      <c r="G10" s="24">
        <v>776</v>
      </c>
      <c r="H10" s="24">
        <v>736</v>
      </c>
      <c r="I10" s="24">
        <v>691</v>
      </c>
      <c r="J10" s="24">
        <v>702</v>
      </c>
      <c r="K10" s="24">
        <v>652</v>
      </c>
      <c r="L10" s="24">
        <v>614</v>
      </c>
      <c r="M10" s="24">
        <v>654</v>
      </c>
      <c r="N10" s="24">
        <v>638</v>
      </c>
      <c r="O10" s="24">
        <v>634</v>
      </c>
      <c r="P10" s="24">
        <v>623</v>
      </c>
      <c r="Q10" s="24">
        <v>627</v>
      </c>
      <c r="R10" s="24">
        <v>518</v>
      </c>
      <c r="S10" s="24">
        <v>583</v>
      </c>
      <c r="T10" s="24">
        <v>525</v>
      </c>
      <c r="U10" s="24">
        <v>511</v>
      </c>
      <c r="V10" s="24">
        <v>476</v>
      </c>
      <c r="W10" s="24">
        <v>402</v>
      </c>
      <c r="X10" s="24">
        <v>398</v>
      </c>
      <c r="Y10" s="24">
        <v>397</v>
      </c>
      <c r="Z10" s="24">
        <v>309</v>
      </c>
      <c r="AA10" s="24">
        <v>234</v>
      </c>
      <c r="AB10" s="24">
        <v>166</v>
      </c>
      <c r="AC10" s="24">
        <v>155</v>
      </c>
      <c r="AD10" s="24">
        <v>151</v>
      </c>
      <c r="AE10" s="24"/>
      <c r="AF10" s="24"/>
      <c r="AG10" s="24"/>
    </row>
    <row r="11" spans="1:33" x14ac:dyDescent="0.25">
      <c r="A11" s="18" t="s">
        <v>51</v>
      </c>
      <c r="B11" s="18" t="s">
        <v>50</v>
      </c>
      <c r="C11" s="24">
        <v>777</v>
      </c>
      <c r="D11" s="24">
        <v>800</v>
      </c>
      <c r="E11" s="24">
        <v>789</v>
      </c>
      <c r="F11" s="24">
        <v>800</v>
      </c>
      <c r="G11" s="24">
        <v>855</v>
      </c>
      <c r="H11" s="24">
        <v>809</v>
      </c>
      <c r="I11" s="24">
        <v>758</v>
      </c>
      <c r="J11" s="24">
        <v>777</v>
      </c>
      <c r="K11" s="24">
        <v>710</v>
      </c>
      <c r="L11" s="24">
        <v>669</v>
      </c>
      <c r="M11" s="24">
        <v>715</v>
      </c>
      <c r="N11" s="24">
        <v>697</v>
      </c>
      <c r="O11" s="24">
        <v>695</v>
      </c>
      <c r="P11" s="24">
        <v>676</v>
      </c>
      <c r="Q11" s="24">
        <v>686</v>
      </c>
      <c r="R11" s="24">
        <v>570</v>
      </c>
      <c r="S11" s="24">
        <v>637</v>
      </c>
      <c r="T11" s="24">
        <v>561</v>
      </c>
      <c r="U11" s="24">
        <v>542</v>
      </c>
      <c r="V11" s="24">
        <v>510</v>
      </c>
      <c r="W11" s="24">
        <v>433</v>
      </c>
      <c r="X11" s="24">
        <v>429</v>
      </c>
      <c r="Y11" s="24">
        <v>428</v>
      </c>
      <c r="Z11" s="24">
        <v>333</v>
      </c>
      <c r="AA11" s="24">
        <v>253</v>
      </c>
      <c r="AB11" s="24">
        <v>179</v>
      </c>
      <c r="AC11" s="24">
        <v>168</v>
      </c>
      <c r="AD11" s="24">
        <v>164</v>
      </c>
      <c r="AE11" s="24"/>
      <c r="AF11" s="24"/>
      <c r="AG11" s="24"/>
    </row>
    <row r="14" spans="1:33" x14ac:dyDescent="0.25">
      <c r="A14" s="18" t="s">
        <v>52</v>
      </c>
    </row>
    <row r="15" spans="1:33" x14ac:dyDescent="0.25">
      <c r="A15" s="18" t="s">
        <v>53</v>
      </c>
      <c r="B15" s="22" t="s">
        <v>48</v>
      </c>
      <c r="C15" s="25" t="s">
        <v>45</v>
      </c>
      <c r="D15" s="25" t="s">
        <v>45</v>
      </c>
      <c r="E15" s="25" t="s">
        <v>45</v>
      </c>
      <c r="F15" s="25" t="s">
        <v>45</v>
      </c>
      <c r="G15" s="25" t="s">
        <v>45</v>
      </c>
      <c r="H15" s="25" t="s">
        <v>45</v>
      </c>
      <c r="I15" s="25" t="s">
        <v>45</v>
      </c>
      <c r="J15" s="25" t="s">
        <v>45</v>
      </c>
      <c r="K15" s="25" t="s">
        <v>45</v>
      </c>
      <c r="L15" s="25" t="s">
        <v>45</v>
      </c>
      <c r="M15" s="25" t="s">
        <v>45</v>
      </c>
      <c r="N15" s="25" t="s">
        <v>45</v>
      </c>
      <c r="O15" s="25" t="s">
        <v>45</v>
      </c>
      <c r="P15" s="25" t="s">
        <v>45</v>
      </c>
      <c r="Q15" s="25">
        <v>13.997999999999999</v>
      </c>
      <c r="R15" s="25">
        <v>11.055</v>
      </c>
      <c r="S15" s="25">
        <v>13.276999999999999</v>
      </c>
      <c r="T15" s="25">
        <v>12.023</v>
      </c>
      <c r="U15" s="25" t="s">
        <v>45</v>
      </c>
      <c r="V15" s="25" t="s">
        <v>45</v>
      </c>
      <c r="W15" s="25" t="s">
        <v>45</v>
      </c>
      <c r="X15" s="25" t="s">
        <v>45</v>
      </c>
      <c r="Y15" s="25" t="s">
        <v>45</v>
      </c>
      <c r="Z15" s="25" t="s">
        <v>45</v>
      </c>
      <c r="AA15" s="25" t="s">
        <v>45</v>
      </c>
      <c r="AB15" s="25" t="s">
        <v>45</v>
      </c>
      <c r="AC15" s="25" t="s">
        <v>45</v>
      </c>
      <c r="AD15" s="25" t="s">
        <v>45</v>
      </c>
      <c r="AE15" s="25"/>
      <c r="AF15" s="25"/>
      <c r="AG15" s="25"/>
    </row>
    <row r="16" spans="1:33" x14ac:dyDescent="0.25">
      <c r="A16" s="18" t="s">
        <v>54</v>
      </c>
      <c r="B16" s="22" t="s">
        <v>48</v>
      </c>
      <c r="C16" s="25" t="s">
        <v>45</v>
      </c>
      <c r="D16" s="25" t="s">
        <v>45</v>
      </c>
      <c r="E16" s="25" t="s">
        <v>45</v>
      </c>
      <c r="F16" s="25" t="s">
        <v>45</v>
      </c>
      <c r="G16" s="25" t="s">
        <v>45</v>
      </c>
      <c r="H16" s="25" t="s">
        <v>45</v>
      </c>
      <c r="I16" s="25" t="s">
        <v>45</v>
      </c>
      <c r="J16" s="25" t="s">
        <v>45</v>
      </c>
      <c r="K16" s="25" t="s">
        <v>45</v>
      </c>
      <c r="L16" s="25" t="s">
        <v>45</v>
      </c>
      <c r="M16" s="25" t="s">
        <v>45</v>
      </c>
      <c r="N16" s="25" t="s">
        <v>45</v>
      </c>
      <c r="O16" s="25" t="s">
        <v>45</v>
      </c>
      <c r="P16" s="25" t="s">
        <v>45</v>
      </c>
      <c r="Q16" s="25">
        <v>5.9999999999999995E-4</v>
      </c>
      <c r="R16" s="25">
        <v>2.0000000000000001E-4</v>
      </c>
      <c r="S16" s="25">
        <v>2.0000000000000001E-4</v>
      </c>
      <c r="T16" s="25">
        <v>2.0000000000000001E-4</v>
      </c>
      <c r="U16" s="25" t="s">
        <v>45</v>
      </c>
      <c r="V16" s="25" t="s">
        <v>45</v>
      </c>
      <c r="W16" s="25" t="s">
        <v>45</v>
      </c>
      <c r="X16" s="25" t="s">
        <v>45</v>
      </c>
      <c r="Y16" s="25" t="s">
        <v>45</v>
      </c>
      <c r="Z16" s="25" t="s">
        <v>45</v>
      </c>
      <c r="AA16" s="25" t="s">
        <v>45</v>
      </c>
      <c r="AB16" s="25" t="s">
        <v>45</v>
      </c>
      <c r="AC16" s="25" t="s">
        <v>45</v>
      </c>
      <c r="AD16" s="25" t="s">
        <v>45</v>
      </c>
      <c r="AE16" s="25"/>
      <c r="AF16" s="25"/>
      <c r="AG16" s="25"/>
    </row>
    <row r="17" spans="1:33" x14ac:dyDescent="0.25">
      <c r="A17" s="18" t="s">
        <v>55</v>
      </c>
      <c r="B17" s="22" t="s">
        <v>48</v>
      </c>
      <c r="C17" s="25" t="s">
        <v>45</v>
      </c>
      <c r="D17" s="25" t="s">
        <v>45</v>
      </c>
      <c r="E17" s="25" t="s">
        <v>45</v>
      </c>
      <c r="F17" s="25" t="s">
        <v>45</v>
      </c>
      <c r="G17" s="25" t="s">
        <v>45</v>
      </c>
      <c r="H17" s="25" t="s">
        <v>45</v>
      </c>
      <c r="I17" s="25" t="s">
        <v>45</v>
      </c>
      <c r="J17" s="25" t="s">
        <v>45</v>
      </c>
      <c r="K17" s="25" t="s">
        <v>45</v>
      </c>
      <c r="L17" s="25" t="s">
        <v>45</v>
      </c>
      <c r="M17" s="25" t="s">
        <v>45</v>
      </c>
      <c r="N17" s="25" t="s">
        <v>45</v>
      </c>
      <c r="O17" s="25" t="s">
        <v>45</v>
      </c>
      <c r="P17" s="25" t="s">
        <v>45</v>
      </c>
      <c r="Q17" s="25">
        <v>1.9390000000000001</v>
      </c>
      <c r="R17" s="25">
        <v>1.748</v>
      </c>
      <c r="S17" s="25">
        <v>2.1080000000000001</v>
      </c>
      <c r="T17" s="25">
        <v>2.278</v>
      </c>
      <c r="U17" s="25" t="s">
        <v>45</v>
      </c>
      <c r="V17" s="25" t="s">
        <v>45</v>
      </c>
      <c r="W17" s="25" t="s">
        <v>45</v>
      </c>
      <c r="X17" s="25" t="s">
        <v>45</v>
      </c>
      <c r="Y17" s="25" t="s">
        <v>45</v>
      </c>
      <c r="Z17" s="25" t="s">
        <v>45</v>
      </c>
      <c r="AA17" s="25" t="s">
        <v>45</v>
      </c>
      <c r="AB17" s="25" t="s">
        <v>45</v>
      </c>
      <c r="AC17" s="25" t="s">
        <v>45</v>
      </c>
      <c r="AD17" s="25" t="s">
        <v>45</v>
      </c>
      <c r="AE17" s="25"/>
      <c r="AF17" s="25"/>
      <c r="AG17" s="25"/>
    </row>
    <row r="18" spans="1:33" x14ac:dyDescent="0.25">
      <c r="A18" s="26" t="s">
        <v>56</v>
      </c>
    </row>
    <row r="20" spans="1:33" x14ac:dyDescent="0.25">
      <c r="A20" s="28"/>
    </row>
    <row r="21" spans="1:33" x14ac:dyDescent="0.25">
      <c r="A21" s="27" t="s">
        <v>57</v>
      </c>
      <c r="B21" s="27" t="s">
        <v>58</v>
      </c>
    </row>
    <row r="22" spans="1:33" x14ac:dyDescent="0.25">
      <c r="A22" s="22">
        <v>2005</v>
      </c>
      <c r="B22" s="24">
        <v>777</v>
      </c>
    </row>
    <row r="23" spans="1:33" x14ac:dyDescent="0.25">
      <c r="A23" s="22">
        <v>2006</v>
      </c>
      <c r="B23" s="24">
        <v>800</v>
      </c>
    </row>
    <row r="24" spans="1:33" x14ac:dyDescent="0.25">
      <c r="A24" s="22">
        <v>2007</v>
      </c>
      <c r="B24" s="24">
        <v>789</v>
      </c>
    </row>
    <row r="25" spans="1:33" x14ac:dyDescent="0.25">
      <c r="A25" s="22">
        <v>2008</v>
      </c>
      <c r="B25" s="24">
        <v>800</v>
      </c>
    </row>
    <row r="26" spans="1:33" x14ac:dyDescent="0.25">
      <c r="A26" s="22">
        <v>2009</v>
      </c>
      <c r="B26" s="24">
        <v>855</v>
      </c>
    </row>
    <row r="27" spans="1:33" x14ac:dyDescent="0.25">
      <c r="A27" s="22">
        <v>2010</v>
      </c>
      <c r="B27" s="24">
        <v>809</v>
      </c>
    </row>
    <row r="28" spans="1:33" x14ac:dyDescent="0.25">
      <c r="A28" s="22">
        <v>2011</v>
      </c>
      <c r="B28" s="24">
        <v>758</v>
      </c>
    </row>
    <row r="29" spans="1:33" x14ac:dyDescent="0.25">
      <c r="A29" s="22">
        <v>2012</v>
      </c>
      <c r="B29" s="24">
        <v>777</v>
      </c>
    </row>
    <row r="30" spans="1:33" x14ac:dyDescent="0.25">
      <c r="A30" s="22">
        <v>2013</v>
      </c>
      <c r="B30" s="24">
        <v>710</v>
      </c>
    </row>
    <row r="31" spans="1:33" x14ac:dyDescent="0.25">
      <c r="A31" s="22">
        <v>2014</v>
      </c>
      <c r="B31" s="24">
        <v>669</v>
      </c>
    </row>
    <row r="32" spans="1:33" x14ac:dyDescent="0.25">
      <c r="A32" s="22">
        <v>2015</v>
      </c>
      <c r="B32" s="24">
        <v>715</v>
      </c>
    </row>
    <row r="33" spans="1:2" x14ac:dyDescent="0.25">
      <c r="A33" s="22">
        <v>2016</v>
      </c>
      <c r="B33" s="24">
        <v>697</v>
      </c>
    </row>
    <row r="34" spans="1:2" x14ac:dyDescent="0.25">
      <c r="A34" s="22">
        <v>2017</v>
      </c>
      <c r="B34" s="24">
        <v>695</v>
      </c>
    </row>
    <row r="35" spans="1:2" x14ac:dyDescent="0.25">
      <c r="A35" s="22">
        <v>2018</v>
      </c>
      <c r="B35" s="24">
        <v>676</v>
      </c>
    </row>
    <row r="36" spans="1:2" x14ac:dyDescent="0.25">
      <c r="A36" s="22">
        <v>2019</v>
      </c>
      <c r="B36" s="24">
        <v>686</v>
      </c>
    </row>
    <row r="37" spans="1:2" x14ac:dyDescent="0.25">
      <c r="A37" s="22">
        <v>2020</v>
      </c>
      <c r="B37" s="24">
        <v>570</v>
      </c>
    </row>
    <row r="38" spans="1:2" x14ac:dyDescent="0.25">
      <c r="A38" s="22">
        <v>2021</v>
      </c>
      <c r="B38" s="24">
        <v>637</v>
      </c>
    </row>
    <row r="39" spans="1:2" x14ac:dyDescent="0.25">
      <c r="A39" s="22">
        <v>2022</v>
      </c>
      <c r="B39" s="24">
        <v>561</v>
      </c>
    </row>
    <row r="40" spans="1:2" x14ac:dyDescent="0.25">
      <c r="A40" s="22">
        <v>2023</v>
      </c>
      <c r="B40" s="24">
        <v>542</v>
      </c>
    </row>
    <row r="41" spans="1:2" x14ac:dyDescent="0.25">
      <c r="A41" s="22">
        <v>2024</v>
      </c>
      <c r="B41" s="24">
        <v>510</v>
      </c>
    </row>
    <row r="42" spans="1:2" x14ac:dyDescent="0.25">
      <c r="A42" s="22">
        <v>2025</v>
      </c>
      <c r="B42" s="24">
        <v>433</v>
      </c>
    </row>
    <row r="43" spans="1:2" x14ac:dyDescent="0.25">
      <c r="A43" s="22">
        <v>2026</v>
      </c>
      <c r="B43" s="24">
        <v>429</v>
      </c>
    </row>
    <row r="44" spans="1:2" x14ac:dyDescent="0.25">
      <c r="A44" s="22">
        <v>2027</v>
      </c>
      <c r="B44" s="24">
        <v>428</v>
      </c>
    </row>
    <row r="45" spans="1:2" x14ac:dyDescent="0.25">
      <c r="A45" s="22">
        <v>2028</v>
      </c>
      <c r="B45" s="24">
        <v>333</v>
      </c>
    </row>
    <row r="46" spans="1:2" x14ac:dyDescent="0.25">
      <c r="A46" s="22">
        <v>2029</v>
      </c>
      <c r="B46" s="24">
        <v>253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D27889D47DC264F9377EEB17A4E11E5" ma:contentTypeVersion="14" ma:contentTypeDescription="Create a new document." ma:contentTypeScope="" ma:versionID="b35e1b1fd449721b90ce58f7d2da5038">
  <xsd:schema xmlns:xsd="http://www.w3.org/2001/XMLSchema" xmlns:xs="http://www.w3.org/2001/XMLSchema" xmlns:p="http://schemas.microsoft.com/office/2006/metadata/properties" xmlns:ns2="99773f14-8384-4003-a79c-f7176b635a2e" xmlns:ns3="2e298f93-ba29-4884-94fa-5aaab2fba27e" targetNamespace="http://schemas.microsoft.com/office/2006/metadata/properties" ma:root="true" ma:fieldsID="6eccdd2c6ab102fe0fdd5a248ebabb2e" ns2:_="" ns3:_="">
    <xsd:import namespace="99773f14-8384-4003-a79c-f7176b635a2e"/>
    <xsd:import namespace="2e298f93-ba29-4884-94fa-5aaab2fba27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773f14-8384-4003-a79c-f7176b635a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f6033a7-fbac-4cd0-8a8a-00b65ae7f6db"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e298f93-ba29-4884-94fa-5aaab2fba27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5c80527d-dc98-4e8e-94f2-518db3c4fe0e}" ma:internalName="TaxCatchAll" ma:showField="CatchAllData" ma:web="2e298f93-ba29-4884-94fa-5aaab2fba27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773f14-8384-4003-a79c-f7176b635a2e">
      <Terms xmlns="http://schemas.microsoft.com/office/infopath/2007/PartnerControls"/>
    </lcf76f155ced4ddcb4097134ff3c332f>
    <TaxCatchAll xmlns="2e298f93-ba29-4884-94fa-5aaab2fba27e" xsi:nil="true"/>
  </documentManagement>
</p:properties>
</file>

<file path=customXml/itemProps1.xml><?xml version="1.0" encoding="utf-8"?>
<ds:datastoreItem xmlns:ds="http://schemas.openxmlformats.org/officeDocument/2006/customXml" ds:itemID="{C287A00A-91E3-40EB-A6F4-87A23F73FC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773f14-8384-4003-a79c-f7176b635a2e"/>
    <ds:schemaRef ds:uri="2e298f93-ba29-4884-94fa-5aaab2fba2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4394A6-A3A3-4CDF-A983-1F25AD8AE1DB}">
  <ds:schemaRefs>
    <ds:schemaRef ds:uri="http://schemas.microsoft.com/sharepoint/v3/contenttype/forms"/>
  </ds:schemaRefs>
</ds:datastoreItem>
</file>

<file path=customXml/itemProps3.xml><?xml version="1.0" encoding="utf-8"?>
<ds:datastoreItem xmlns:ds="http://schemas.openxmlformats.org/officeDocument/2006/customXml" ds:itemID="{E924C330-AF10-486F-800F-879224B106E6}">
  <ds:schemaRefs>
    <ds:schemaRef ds:uri="http://www.w3.org/XML/1998/namespace"/>
    <ds:schemaRef ds:uri="http://purl.org/dc/dcmitype/"/>
    <ds:schemaRef ds:uri="http://schemas.microsoft.com/office/2006/documentManagement/types"/>
    <ds:schemaRef ds:uri="http://schemas.openxmlformats.org/package/2006/metadata/core-properties"/>
    <ds:schemaRef ds:uri="http://purl.org/dc/terms/"/>
    <ds:schemaRef ds:uri="99773f14-8384-4003-a79c-f7176b635a2e"/>
    <ds:schemaRef ds:uri="http://purl.org/dc/elements/1.1/"/>
    <ds:schemaRef ds:uri="http://schemas.microsoft.com/office/infopath/2007/PartnerControls"/>
    <ds:schemaRef ds:uri="2e298f93-ba29-4884-94fa-5aaab2fba27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Incentive Summary (Elec)</vt:lpstr>
      <vt:lpstr>Incentive Summary (Gas)</vt:lpstr>
      <vt:lpstr>Project Description</vt:lpstr>
      <vt:lpstr>Energy Analysis (Pre)</vt:lpstr>
      <vt:lpstr>Energy Analysis (Post)</vt:lpstr>
      <vt:lpstr>Aggregated GHG Information</vt:lpstr>
    </vt:vector>
  </TitlesOfParts>
  <Manager/>
  <Company>CLEAResult Consulting,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Cameron Engels</dc:creator>
  <cp:keywords/>
  <dc:description/>
  <cp:lastModifiedBy>Cameron Engels</cp:lastModifiedBy>
  <cp:revision/>
  <dcterms:created xsi:type="dcterms:W3CDTF">2024-02-20T17:47:12Z</dcterms:created>
  <dcterms:modified xsi:type="dcterms:W3CDTF">2024-10-31T14:56:21Z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0x0101005D27889D47DC264F9377EEB17A4E11E5</vt:lpwstr>
  </property>
  <property fmtid="{D5CDD505-2E9C-101B-9397-08002B2CF9AE}" pid="4" name="_NewReviewCycle">
    <vt:lpwstr/>
  </property>
  <property fmtid="{D5CDD505-2E9C-101B-9397-08002B2CF9AE}" pid="9" name="MediaServiceImageTags">
    <vt:lpwstr/>
  </property>
</Properties>
</file>